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D:\Dropbox\Teaching\FA\2019_Fall\Slides\Session_11\In_Class\"/>
    </mc:Choice>
  </mc:AlternateContent>
  <xr:revisionPtr revIDLastSave="0" documentId="13_ncr:1_{F21B3770-B67D-419C-BA96-C330274EA3EB}" xr6:coauthVersionLast="44" xr6:coauthVersionMax="45" xr10:uidLastSave="{00000000-0000-0000-0000-000000000000}"/>
  <bookViews>
    <workbookView xWindow="848" yWindow="-98" windowWidth="19769" windowHeight="1387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6" i="1" l="1"/>
  <c r="B67" i="1" s="1"/>
  <c r="M33" i="1"/>
  <c r="N32" i="1" s="1"/>
  <c r="P37" i="1" s="1"/>
  <c r="C32" i="1"/>
  <c r="E37" i="1" s="1"/>
  <c r="F137" i="1" l="1"/>
  <c r="E137" i="1"/>
  <c r="F136" i="1"/>
  <c r="E136" i="1"/>
  <c r="F135" i="1"/>
  <c r="E135" i="1"/>
  <c r="F134" i="1"/>
  <c r="E134" i="1"/>
  <c r="E70" i="1"/>
  <c r="G44" i="1"/>
</calcChain>
</file>

<file path=xl/sharedStrings.xml><?xml version="1.0" encoding="utf-8"?>
<sst xmlns="http://schemas.openxmlformats.org/spreadsheetml/2006/main" count="93" uniqueCount="67">
  <si>
    <t>Homework 5: Cash flows and FSA</t>
  </si>
  <si>
    <t>Statement of cash flows (5 points)</t>
  </si>
  <si>
    <t>Use the following T-accounts and journal entries to calculate the specified cash flow amounts for Starhub's 2016-2017 fiscal year.  All information needed is provided below.</t>
  </si>
  <si>
    <t>A/R</t>
  </si>
  <si>
    <t>Unearned revenue</t>
  </si>
  <si>
    <t>Allowance</t>
  </si>
  <si>
    <t>Prepaid expenses</t>
  </si>
  <si>
    <t>Extra information: Assume all expenses are prepaid, as Starhub does not report accrued expense amounts.</t>
  </si>
  <si>
    <t>Allowance for U/A</t>
  </si>
  <si>
    <t>Bad debt expense</t>
  </si>
  <si>
    <t>Cash collected:</t>
  </si>
  <si>
    <t>Revenue</t>
  </si>
  <si>
    <t>Depr. Exp.</t>
  </si>
  <si>
    <t>Gain on PP&amp;E sale</t>
  </si>
  <si>
    <t>Cash</t>
  </si>
  <si>
    <t xml:space="preserve">    Gain on asset sale</t>
  </si>
  <si>
    <t xml:space="preserve">    PP&amp;E, intangibles</t>
  </si>
  <si>
    <t>Acc. depreciation</t>
  </si>
  <si>
    <t>PP&amp;E and intangibles, net of depreciation</t>
  </si>
  <si>
    <t>1. Cash collections from customers (2 points)</t>
  </si>
  <si>
    <t>2. Cash paid for operating expenses (1 point)</t>
  </si>
  <si>
    <t>Starhub had 0.8M as proceeds from sale of PP&amp;E and intangibles in 2017 -- the sale had no gain or loss, and assume accumulated depreciation was also 0 on the assets sold.  Starhub also purchased 366.7M in PP&amp;E throughout the year (in cash).  How much PP&amp;E and intangibles did Starhub acquire throughout the year without paying cash?</t>
  </si>
  <si>
    <t>3. Backing out non-cash changes in PP&amp;E (2 points)</t>
  </si>
  <si>
    <t>Cash paid:</t>
  </si>
  <si>
    <t>Non-cash purchases:</t>
  </si>
  <si>
    <t>DR</t>
  </si>
  <si>
    <t>CR</t>
  </si>
  <si>
    <t>PP&amp;E, intangibles, net</t>
  </si>
  <si>
    <t>Starhub, 2017
Partial balance sheet
All numbers in millions of SGD</t>
  </si>
  <si>
    <t>Starhub, 2017
Partial income statement
All numbers in millions of SGD</t>
  </si>
  <si>
    <t>Financial Statement Analysis (5 points)</t>
  </si>
  <si>
    <t>Hint: Since Starhub only reports PP&amp;E net of depreciation, include depreciation expense directly in the PP&amp;E T-account, along with the other parts we would usually include in our PP&amp;E T-account, and then solve for "Non-cash purchases."</t>
  </si>
  <si>
    <t>Ratios:</t>
  </si>
  <si>
    <t>Net profit margin</t>
  </si>
  <si>
    <t>Return on assets</t>
  </si>
  <si>
    <t>EPS</t>
  </si>
  <si>
    <t>A/R Turnover</t>
  </si>
  <si>
    <t>A/R, net</t>
  </si>
  <si>
    <t xml:space="preserve">    Current assets</t>
  </si>
  <si>
    <t xml:space="preserve">        Total liabilities</t>
  </si>
  <si>
    <t xml:space="preserve">        Total assets</t>
  </si>
  <si>
    <t>…</t>
  </si>
  <si>
    <t xml:space="preserve">    Net income</t>
  </si>
  <si>
    <t>Singtel, 2017
Partial income statement
All numbers in millions of SGD</t>
  </si>
  <si>
    <t>Singtel, 2017
Partial balance sheet
All numbers in millions of SGD</t>
  </si>
  <si>
    <t>Shares outstanding</t>
  </si>
  <si>
    <t>Starhub, 2017 Stock information
In millions of shares</t>
  </si>
  <si>
    <t>Singtel, 2017 Stock information
In millions of shares</t>
  </si>
  <si>
    <t>Starhub</t>
  </si>
  <si>
    <t>Singtel</t>
  </si>
  <si>
    <t>What do you learn about these companies performance from these ratios?</t>
  </si>
  <si>
    <t>Operating expenses</t>
  </si>
  <si>
    <t>Presented below is partial financial statement information on both Singtel and Starhub in 2017.  You will use this information to calculate 4 financial ratios for each company.  Then, in 1 to 2 sentences, describe what these ratios tell you about the difference between each company's performance.  (0.5 for each ratio, 1 point for explanation)</t>
  </si>
  <si>
    <t>-- Continued below/on next page --</t>
  </si>
  <si>
    <t>Hint: you can simplify this question by assuming that revenue related to unearned revenue is 0.</t>
  </si>
  <si>
    <t>The results are split.  Starhub appears to be doing a good job of working with its smaller asset base, as it has a higher ROA and is also collecting its A/R more frequently.  On the other hand, Singtell seem to be operating with less overhead, and thus has a significantly higher profit margin and a slightly higher EPS.</t>
  </si>
  <si>
    <t>1 point</t>
  </si>
  <si>
    <t>1/2 point per correct ratio</t>
  </si>
  <si>
    <t>*This number is an assumption</t>
  </si>
  <si>
    <t>Alternative solution:</t>
  </si>
  <si>
    <t>Just -2 if didn't average any denominators</t>
  </si>
  <si>
    <t>Just -1/2 if formatting error</t>
  </si>
  <si>
    <t>Prepared by Dr. Richard M. Crowley, 2019</t>
  </si>
  <si>
    <t>The purpose of this homework is to review the statement of cash flows and financial statement analysis topics covered since Quiz 2.  This homework is centered around actual financial information from Starhub and Singtel, and will ask you to calculate financial figures and ratios and think about what these indicate about the companies.
Calculations will be graded for accuracy, while short responses will be graded on effort.  You may complete this homework electronically, or you may print it out, write out your answers, and submit a scanned copy.</t>
  </si>
  <si>
    <t>1 point if completed</t>
  </si>
  <si>
    <t>1 point if incorrect but good progress toward solution</t>
  </si>
  <si>
    <t>2 points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</si>
</sst>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0_);_(* \(#,##0.0\);_(* &quot;-&quot;??_);_(@_)"/>
    <numFmt numFmtId="166" formatCode="_(* #,##0.00_);_(* \(#,##0.00\);_(* \-??_);_(@_)"/>
    <numFmt numFmtId="167" formatCode="_(* #,##0.0_);_(* \(#,##0.0\);_(* \-??_);_(@_)"/>
    <numFmt numFmtId="168" formatCode="_(* #,##0.0_);_(* \(#,##0.0\);_(* \-?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sz val="10"/>
      <color theme="1"/>
      <name val="Calibri"/>
      <family val="2"/>
      <scheme val="minor"/>
    </font>
    <font>
      <sz val="9"/>
      <color theme="1"/>
      <name val="Calibri"/>
      <family val="2"/>
      <scheme val="minor"/>
    </font>
    <font>
      <sz val="11"/>
      <color rgb="FFFF0000"/>
      <name val="Calibri"/>
      <family val="2"/>
      <scheme val="minor"/>
    </font>
    <font>
      <b/>
      <sz val="11"/>
      <color rgb="FF000000"/>
      <name val="Calibri"/>
      <family val="2"/>
      <charset val="1"/>
    </font>
    <font>
      <b/>
      <sz val="10"/>
      <color rgb="FF000000"/>
      <name val="Calibri"/>
      <family val="2"/>
      <charset val="1"/>
    </font>
    <font>
      <sz val="11"/>
      <color rgb="FFFF0000"/>
      <name val="Calibri"/>
      <family val="2"/>
      <charset val="1"/>
    </font>
  </fonts>
  <fills count="10">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9999"/>
        <bgColor indexed="64"/>
      </patternFill>
    </fill>
    <fill>
      <patternFill patternType="solid">
        <fgColor theme="0"/>
        <bgColor indexed="64"/>
      </patternFill>
    </fill>
    <fill>
      <patternFill patternType="solid">
        <fgColor rgb="FFE2F0D9"/>
        <bgColor rgb="FFEDEDED"/>
      </patternFill>
    </fill>
  </fills>
  <borders count="20">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9">
    <xf numFmtId="0" fontId="0" fillId="0" borderId="0" xfId="0"/>
    <xf numFmtId="0" fontId="0" fillId="0" borderId="0" xfId="0" applyAlignment="1"/>
    <xf numFmtId="0" fontId="0" fillId="0" borderId="0" xfId="0" applyAlignment="1">
      <alignment horizontal="right"/>
    </xf>
    <xf numFmtId="0" fontId="0" fillId="0" borderId="0" xfId="0" applyAlignment="1">
      <alignment horizontal="left" vertical="top" wrapText="1"/>
    </xf>
    <xf numFmtId="0" fontId="2" fillId="0" borderId="0" xfId="0" applyFont="1"/>
    <xf numFmtId="0" fontId="0" fillId="0" borderId="0" xfId="0" applyBorder="1"/>
    <xf numFmtId="0" fontId="0" fillId="2" borderId="0" xfId="0" applyFill="1" applyBorder="1"/>
    <xf numFmtId="0" fontId="0" fillId="3" borderId="0" xfId="0" applyFill="1" applyBorder="1"/>
    <xf numFmtId="0" fontId="0" fillId="4" borderId="7" xfId="0" applyFill="1" applyBorder="1"/>
    <xf numFmtId="0" fontId="0" fillId="4" borderId="0" xfId="0" applyFill="1" applyBorder="1"/>
    <xf numFmtId="0" fontId="0" fillId="4" borderId="8" xfId="0" applyFill="1" applyBorder="1"/>
    <xf numFmtId="0" fontId="0" fillId="4" borderId="4" xfId="0" applyFill="1" applyBorder="1"/>
    <xf numFmtId="0" fontId="0" fillId="0" borderId="0" xfId="0" applyAlignment="1">
      <alignment wrapText="1"/>
    </xf>
    <xf numFmtId="0" fontId="0" fillId="5" borderId="12" xfId="0" applyFill="1" applyBorder="1"/>
    <xf numFmtId="0" fontId="0" fillId="5" borderId="13" xfId="0" applyFill="1" applyBorder="1"/>
    <xf numFmtId="0" fontId="0" fillId="5" borderId="14" xfId="0" applyFill="1" applyBorder="1"/>
    <xf numFmtId="0" fontId="0" fillId="5" borderId="15" xfId="0" applyFill="1" applyBorder="1"/>
    <xf numFmtId="0" fontId="0" fillId="5" borderId="17" xfId="0" applyFill="1" applyBorder="1"/>
    <xf numFmtId="0" fontId="0" fillId="7" borderId="15" xfId="0" applyFill="1" applyBorder="1"/>
    <xf numFmtId="0" fontId="0" fillId="7" borderId="0" xfId="0" applyFill="1" applyBorder="1"/>
    <xf numFmtId="0" fontId="0" fillId="7" borderId="16" xfId="0" applyFill="1" applyBorder="1"/>
    <xf numFmtId="3" fontId="0" fillId="7" borderId="18" xfId="0" applyNumberFormat="1" applyFill="1" applyBorder="1"/>
    <xf numFmtId="3" fontId="0" fillId="7" borderId="19" xfId="0" applyNumberFormat="1" applyFill="1" applyBorder="1"/>
    <xf numFmtId="0" fontId="0" fillId="2" borderId="15" xfId="0" applyFill="1" applyBorder="1"/>
    <xf numFmtId="0" fontId="0" fillId="2" borderId="16" xfId="0" applyFill="1" applyBorder="1"/>
    <xf numFmtId="0" fontId="0" fillId="3" borderId="16" xfId="0" applyFill="1" applyBorder="1"/>
    <xf numFmtId="0" fontId="0" fillId="6" borderId="16" xfId="1" applyNumberFormat="1" applyFont="1" applyFill="1" applyBorder="1"/>
    <xf numFmtId="0" fontId="0" fillId="8" borderId="19" xfId="0" applyFill="1" applyBorder="1"/>
    <xf numFmtId="0" fontId="0" fillId="0" borderId="0" xfId="0" quotePrefix="1"/>
    <xf numFmtId="164" fontId="0" fillId="8" borderId="16" xfId="0" applyNumberFormat="1" applyFill="1" applyBorder="1"/>
    <xf numFmtId="165" fontId="0" fillId="8" borderId="0" xfId="1" applyNumberFormat="1" applyFont="1" applyFill="1" applyBorder="1"/>
    <xf numFmtId="165" fontId="0" fillId="8" borderId="16" xfId="1" applyNumberFormat="1" applyFont="1" applyFill="1" applyBorder="1"/>
    <xf numFmtId="165" fontId="0" fillId="3" borderId="0" xfId="1" applyNumberFormat="1" applyFont="1" applyFill="1" applyBorder="1"/>
    <xf numFmtId="165" fontId="0" fillId="3" borderId="16" xfId="1" applyNumberFormat="1" applyFont="1" applyFill="1" applyBorder="1"/>
    <xf numFmtId="165" fontId="0" fillId="3" borderId="18" xfId="1" applyNumberFormat="1" applyFont="1" applyFill="1" applyBorder="1"/>
    <xf numFmtId="165" fontId="0" fillId="3" borderId="19" xfId="1" applyNumberFormat="1" applyFont="1" applyFill="1" applyBorder="1"/>
    <xf numFmtId="165" fontId="0" fillId="8" borderId="19" xfId="1" applyNumberFormat="1" applyFont="1" applyFill="1" applyBorder="1"/>
    <xf numFmtId="165" fontId="0" fillId="0" borderId="1" xfId="1" applyNumberFormat="1" applyFont="1" applyBorder="1"/>
    <xf numFmtId="165" fontId="0" fillId="0" borderId="2" xfId="1" applyNumberFormat="1" applyFont="1" applyBorder="1"/>
    <xf numFmtId="165" fontId="0" fillId="0" borderId="0" xfId="1" applyNumberFormat="1" applyFont="1" applyBorder="1"/>
    <xf numFmtId="165" fontId="0" fillId="0" borderId="3" xfId="1" applyNumberFormat="1" applyFont="1" applyBorder="1"/>
    <xf numFmtId="165" fontId="0" fillId="0" borderId="4" xfId="1" applyNumberFormat="1" applyFont="1" applyBorder="1"/>
    <xf numFmtId="165" fontId="0" fillId="0" borderId="5" xfId="1" applyNumberFormat="1" applyFont="1" applyBorder="1"/>
    <xf numFmtId="165" fontId="0" fillId="6" borderId="16" xfId="1" applyNumberFormat="1" applyFont="1" applyFill="1" applyBorder="1"/>
    <xf numFmtId="165" fontId="0" fillId="8" borderId="18" xfId="1" applyNumberFormat="1" applyFont="1" applyFill="1" applyBorder="1"/>
    <xf numFmtId="165" fontId="0" fillId="0" borderId="0" xfId="1" applyNumberFormat="1" applyFont="1" applyFill="1" applyBorder="1"/>
    <xf numFmtId="165" fontId="0" fillId="0" borderId="16" xfId="1" applyNumberFormat="1" applyFont="1" applyFill="1" applyBorder="1"/>
    <xf numFmtId="10" fontId="0" fillId="0" borderId="0" xfId="2" applyNumberFormat="1" applyFont="1" applyFill="1" applyBorder="1"/>
    <xf numFmtId="10" fontId="0" fillId="0" borderId="16" xfId="2" applyNumberFormat="1" applyFont="1" applyFill="1" applyBorder="1"/>
    <xf numFmtId="43" fontId="0" fillId="0" borderId="18" xfId="1" applyFont="1" applyFill="1" applyBorder="1"/>
    <xf numFmtId="43" fontId="0" fillId="0" borderId="19" xfId="1" applyFont="1" applyFill="1" applyBorder="1"/>
    <xf numFmtId="0" fontId="5" fillId="0" borderId="0" xfId="0" applyFont="1" applyAlignment="1">
      <alignment vertical="top"/>
    </xf>
    <xf numFmtId="165" fontId="4" fillId="3" borderId="0" xfId="1" applyNumberFormat="1" applyFont="1" applyFill="1" applyBorder="1"/>
    <xf numFmtId="165" fontId="4" fillId="3" borderId="16" xfId="1" applyNumberFormat="1" applyFont="1" applyFill="1" applyBorder="1"/>
    <xf numFmtId="165" fontId="4" fillId="3" borderId="19" xfId="1" applyNumberFormat="1" applyFont="1" applyFill="1" applyBorder="1"/>
    <xf numFmtId="165" fontId="4" fillId="3" borderId="18" xfId="1" applyNumberFormat="1" applyFont="1" applyFill="1" applyBorder="1"/>
    <xf numFmtId="164" fontId="4" fillId="7" borderId="18" xfId="0" applyNumberFormat="1" applyFont="1" applyFill="1" applyBorder="1"/>
    <xf numFmtId="164" fontId="4" fillId="7" borderId="19" xfId="0" applyNumberFormat="1" applyFont="1" applyFill="1" applyBorder="1"/>
    <xf numFmtId="165" fontId="4" fillId="8" borderId="16" xfId="1" applyNumberFormat="1" applyFont="1" applyFill="1" applyBorder="1"/>
    <xf numFmtId="165" fontId="2" fillId="0" borderId="11" xfId="1" applyNumberFormat="1" applyFont="1" applyBorder="1"/>
    <xf numFmtId="165" fontId="2" fillId="0" borderId="11" xfId="0" applyNumberFormat="1" applyFont="1" applyBorder="1"/>
    <xf numFmtId="0" fontId="6" fillId="0" borderId="0" xfId="0" applyFont="1"/>
    <xf numFmtId="167" fontId="0" fillId="9" borderId="2" xfId="1" applyNumberFormat="1" applyFont="1" applyFill="1" applyBorder="1" applyAlignment="1" applyProtection="1"/>
    <xf numFmtId="167" fontId="0" fillId="9" borderId="6" xfId="1" applyNumberFormat="1" applyFont="1" applyFill="1" applyBorder="1" applyAlignment="1" applyProtection="1"/>
    <xf numFmtId="167" fontId="0" fillId="9" borderId="3" xfId="1" applyNumberFormat="1" applyFont="1" applyFill="1" applyBorder="1" applyAlignment="1" applyProtection="1"/>
    <xf numFmtId="167" fontId="7" fillId="9" borderId="7" xfId="1" applyNumberFormat="1" applyFont="1" applyFill="1" applyBorder="1" applyAlignment="1" applyProtection="1"/>
    <xf numFmtId="168" fontId="0" fillId="0" borderId="0" xfId="0" applyNumberFormat="1"/>
    <xf numFmtId="167" fontId="0" fillId="9" borderId="7" xfId="1" applyNumberFormat="1" applyFont="1" applyFill="1" applyBorder="1" applyAlignment="1" applyProtection="1"/>
    <xf numFmtId="167" fontId="0" fillId="9" borderId="5" xfId="1" applyNumberFormat="1" applyFont="1" applyFill="1" applyBorder="1" applyAlignment="1" applyProtection="1"/>
    <xf numFmtId="167" fontId="0" fillId="9" borderId="8" xfId="1" applyNumberFormat="1" applyFont="1" applyFill="1" applyBorder="1" applyAlignment="1" applyProtection="1"/>
    <xf numFmtId="166" fontId="8" fillId="0" borderId="11" xfId="0" applyNumberFormat="1" applyFont="1" applyBorder="1"/>
    <xf numFmtId="167" fontId="7" fillId="9" borderId="3" xfId="1" applyNumberFormat="1" applyFont="1" applyFill="1" applyBorder="1" applyAlignment="1" applyProtection="1"/>
    <xf numFmtId="0" fontId="9" fillId="0" borderId="0" xfId="0" applyFont="1"/>
    <xf numFmtId="0" fontId="0" fillId="0" borderId="0" xfId="0" applyAlignment="1">
      <alignment horizontal="left" vertical="top" wrapText="1"/>
    </xf>
    <xf numFmtId="167" fontId="0" fillId="9" borderId="2" xfId="1" applyNumberFormat="1" applyFont="1" applyFill="1" applyBorder="1" applyAlignment="1" applyProtection="1"/>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0"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9" borderId="0" xfId="0" applyFont="1" applyFill="1" applyBorder="1" applyAlignment="1">
      <alignment horizontal="center"/>
    </xf>
    <xf numFmtId="0" fontId="0" fillId="3" borderId="12" xfId="0" applyFill="1" applyBorder="1" applyAlignment="1">
      <alignment horizontal="center" wrapText="1"/>
    </xf>
    <xf numFmtId="0" fontId="0" fillId="3" borderId="13" xfId="0" applyFill="1" applyBorder="1" applyAlignment="1">
      <alignment horizontal="center" wrapText="1"/>
    </xf>
    <xf numFmtId="0" fontId="0" fillId="3" borderId="14" xfId="0" applyFill="1" applyBorder="1" applyAlignment="1">
      <alignment horizontal="center" wrapText="1"/>
    </xf>
    <xf numFmtId="0" fontId="0" fillId="3" borderId="15" xfId="0" applyFill="1" applyBorder="1" applyAlignment="1">
      <alignment horizontal="center" wrapText="1"/>
    </xf>
    <xf numFmtId="0" fontId="0" fillId="3" borderId="0" xfId="0" applyFill="1" applyBorder="1" applyAlignment="1">
      <alignment horizontal="center" wrapText="1"/>
    </xf>
    <xf numFmtId="0" fontId="0" fillId="3" borderId="16" xfId="0" applyFill="1" applyBorder="1" applyAlignment="1">
      <alignment horizontal="center" wrapText="1"/>
    </xf>
    <xf numFmtId="0" fontId="0" fillId="6" borderId="12" xfId="0" applyFill="1" applyBorder="1" applyAlignment="1">
      <alignment horizontal="center" wrapText="1"/>
    </xf>
    <xf numFmtId="0" fontId="0" fillId="6" borderId="13" xfId="0" applyFill="1" applyBorder="1" applyAlignment="1">
      <alignment horizontal="center" wrapText="1"/>
    </xf>
    <xf numFmtId="0" fontId="0" fillId="6" borderId="14" xfId="0" applyFill="1" applyBorder="1" applyAlignment="1">
      <alignment horizontal="center" wrapText="1"/>
    </xf>
    <xf numFmtId="0" fontId="0" fillId="6" borderId="15" xfId="0" applyFill="1" applyBorder="1" applyAlignment="1">
      <alignment horizontal="center" wrapText="1"/>
    </xf>
    <xf numFmtId="0" fontId="0" fillId="6" borderId="0" xfId="0" applyFill="1" applyBorder="1" applyAlignment="1">
      <alignment horizontal="center" wrapText="1"/>
    </xf>
    <xf numFmtId="0" fontId="0" fillId="6" borderId="16" xfId="0" applyFill="1" applyBorder="1" applyAlignment="1">
      <alignment horizontal="center" wrapText="1"/>
    </xf>
    <xf numFmtId="0" fontId="3" fillId="0" borderId="0" xfId="0" applyFont="1"/>
    <xf numFmtId="0" fontId="0" fillId="5" borderId="9" xfId="0" applyFill="1" applyBorder="1" applyAlignment="1">
      <alignment horizontal="right"/>
    </xf>
    <xf numFmtId="0" fontId="0" fillId="5" borderId="10" xfId="0" applyFill="1" applyBorder="1" applyAlignment="1">
      <alignment horizontal="right"/>
    </xf>
    <xf numFmtId="167" fontId="0" fillId="9" borderId="3" xfId="1" applyNumberFormat="1" applyFont="1" applyFill="1" applyBorder="1" applyAlignment="1" applyProtection="1"/>
    <xf numFmtId="0" fontId="0" fillId="4" borderId="6" xfId="0" applyFill="1" applyBorder="1"/>
    <xf numFmtId="0" fontId="0" fillId="4" borderId="1" xfId="0" applyFill="1" applyBorder="1"/>
    <xf numFmtId="167" fontId="7" fillId="9" borderId="5" xfId="1" applyNumberFormat="1" applyFont="1" applyFill="1" applyBorder="1" applyAlignment="1" applyProtection="1"/>
    <xf numFmtId="167" fontId="0" fillId="9" borderId="6" xfId="1" applyNumberFormat="1" applyFont="1" applyFill="1" applyBorder="1" applyAlignment="1" applyProtection="1"/>
    <xf numFmtId="167" fontId="0" fillId="9" borderId="7" xfId="1" applyNumberFormat="1" applyFont="1" applyFill="1" applyBorder="1" applyAlignment="1" applyProtection="1"/>
    <xf numFmtId="167" fontId="0" fillId="9" borderId="8" xfId="1" applyNumberFormat="1" applyFont="1" applyFill="1" applyBorder="1" applyAlignment="1" applyProtection="1"/>
    <xf numFmtId="0" fontId="0" fillId="3" borderId="15" xfId="0" applyFill="1" applyBorder="1"/>
    <xf numFmtId="0" fontId="0" fillId="3" borderId="0" xfId="0" applyFill="1" applyBorder="1"/>
    <xf numFmtId="0" fontId="0" fillId="8" borderId="15" xfId="0" applyFill="1" applyBorder="1"/>
    <xf numFmtId="0" fontId="0" fillId="8" borderId="0" xfId="0" applyFill="1" applyBorder="1"/>
    <xf numFmtId="0" fontId="0" fillId="8" borderId="17" xfId="0" applyFill="1" applyBorder="1"/>
    <xf numFmtId="0" fontId="0" fillId="8" borderId="18" xfId="0" applyFill="1" applyBorder="1"/>
    <xf numFmtId="0" fontId="0" fillId="6" borderId="15" xfId="0" applyFill="1" applyBorder="1"/>
    <xf numFmtId="0" fontId="0" fillId="6" borderId="0" xfId="0" applyFill="1" applyBorder="1"/>
    <xf numFmtId="167" fontId="0" fillId="9" borderId="0" xfId="1" applyNumberFormat="1" applyFont="1" applyFill="1" applyBorder="1" applyAlignment="1" applyProtection="1"/>
    <xf numFmtId="0" fontId="0" fillId="5" borderId="0" xfId="0" applyFill="1" applyBorder="1"/>
    <xf numFmtId="0" fontId="0" fillId="3" borderId="17" xfId="0" applyFill="1" applyBorder="1"/>
    <xf numFmtId="0" fontId="0" fillId="3" borderId="18" xfId="0" applyFill="1" applyBorder="1"/>
    <xf numFmtId="0" fontId="0" fillId="7" borderId="17" xfId="0" applyFill="1" applyBorder="1"/>
    <xf numFmtId="0" fontId="0" fillId="7" borderId="18" xfId="0" applyFill="1" applyBorder="1"/>
    <xf numFmtId="0" fontId="0" fillId="7" borderId="12" xfId="0" applyFill="1" applyBorder="1" applyAlignment="1">
      <alignment horizontal="center" wrapText="1"/>
    </xf>
    <xf numFmtId="0" fontId="0" fillId="7" borderId="13" xfId="0" applyFill="1" applyBorder="1" applyAlignment="1">
      <alignment horizontal="center"/>
    </xf>
    <xf numFmtId="0" fontId="0" fillId="7" borderId="14" xfId="0" applyFill="1" applyBorder="1" applyAlignment="1">
      <alignment horizontal="center"/>
    </xf>
    <xf numFmtId="0" fontId="0" fillId="7" borderId="15" xfId="0" applyFill="1" applyBorder="1" applyAlignment="1">
      <alignment horizontal="center"/>
    </xf>
    <xf numFmtId="0" fontId="0" fillId="7" borderId="0" xfId="0" applyFill="1" applyBorder="1" applyAlignment="1">
      <alignment horizontal="center"/>
    </xf>
    <xf numFmtId="0" fontId="0" fillId="7" borderId="16" xfId="0" applyFill="1" applyBorder="1" applyAlignment="1">
      <alignment horizontal="center"/>
    </xf>
    <xf numFmtId="0" fontId="0" fillId="2" borderId="12" xfId="0" applyFill="1" applyBorder="1" applyAlignment="1">
      <alignment horizontal="center" wrapText="1"/>
    </xf>
    <xf numFmtId="0" fontId="0" fillId="2" borderId="13" xfId="0" applyFill="1" applyBorder="1" applyAlignment="1">
      <alignment horizontal="center" wrapText="1"/>
    </xf>
    <xf numFmtId="0" fontId="0" fillId="2" borderId="14" xfId="0" applyFill="1" applyBorder="1" applyAlignment="1">
      <alignment horizontal="center" wrapText="1"/>
    </xf>
    <xf numFmtId="0" fontId="0" fillId="2" borderId="15" xfId="0" applyFill="1" applyBorder="1" applyAlignment="1">
      <alignment horizontal="center" wrapText="1"/>
    </xf>
    <xf numFmtId="0" fontId="0" fillId="2" borderId="0" xfId="0" applyFill="1" applyBorder="1" applyAlignment="1">
      <alignment horizontal="center" wrapText="1"/>
    </xf>
    <xf numFmtId="0" fontId="0" fillId="2" borderId="16" xfId="0" applyFill="1" applyBorder="1" applyAlignment="1">
      <alignment horizontal="center" wrapText="1"/>
    </xf>
    <xf numFmtId="0" fontId="0" fillId="2" borderId="15" xfId="0" applyFill="1" applyBorder="1"/>
    <xf numFmtId="0" fontId="0" fillId="2" borderId="0" xfId="0" applyFill="1" applyBorder="1"/>
    <xf numFmtId="0" fontId="0" fillId="5" borderId="9" xfId="0" applyFill="1" applyBorder="1" applyAlignment="1">
      <alignment horizontal="left" vertical="top" wrapText="1"/>
    </xf>
    <xf numFmtId="0" fontId="0" fillId="5" borderId="10" xfId="0" applyFill="1" applyBorder="1" applyAlignment="1">
      <alignment horizontal="left" vertical="top" wrapText="1"/>
    </xf>
    <xf numFmtId="0" fontId="0" fillId="5" borderId="11" xfId="0" applyFill="1" applyBorder="1" applyAlignment="1">
      <alignment horizontal="left" vertical="top" wrapText="1"/>
    </xf>
    <xf numFmtId="0" fontId="0" fillId="5" borderId="18" xfId="0" applyFill="1" applyBorder="1"/>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47"/>
  <sheetViews>
    <sheetView tabSelected="1" zoomScaleNormal="100" workbookViewId="0"/>
  </sheetViews>
  <sheetFormatPr defaultRowHeight="14.25" x14ac:dyDescent="0.45"/>
  <cols>
    <col min="1" max="1" width="2.3984375" customWidth="1"/>
    <col min="5" max="5" width="9.1328125" customWidth="1"/>
    <col min="9" max="9" width="9.1328125" customWidth="1"/>
    <col min="11" max="11" width="2.3984375" customWidth="1"/>
  </cols>
  <sheetData>
    <row r="1" spans="2:10" x14ac:dyDescent="0.45">
      <c r="B1" t="s">
        <v>0</v>
      </c>
      <c r="J1" s="2" t="s">
        <v>62</v>
      </c>
    </row>
    <row r="2" spans="2:10" ht="14.65" thickBot="1" x14ac:dyDescent="0.5"/>
    <row r="3" spans="2:10" ht="14.25" customHeight="1" x14ac:dyDescent="0.45">
      <c r="B3" s="75" t="s">
        <v>63</v>
      </c>
      <c r="C3" s="76"/>
      <c r="D3" s="76"/>
      <c r="E3" s="76"/>
      <c r="F3" s="76"/>
      <c r="G3" s="76"/>
      <c r="H3" s="76"/>
      <c r="I3" s="76"/>
      <c r="J3" s="77"/>
    </row>
    <row r="4" spans="2:10" x14ac:dyDescent="0.45">
      <c r="B4" s="78"/>
      <c r="C4" s="79"/>
      <c r="D4" s="79"/>
      <c r="E4" s="79"/>
      <c r="F4" s="79"/>
      <c r="G4" s="79"/>
      <c r="H4" s="79"/>
      <c r="I4" s="79"/>
      <c r="J4" s="80"/>
    </row>
    <row r="5" spans="2:10" x14ac:dyDescent="0.45">
      <c r="B5" s="78"/>
      <c r="C5" s="79"/>
      <c r="D5" s="79"/>
      <c r="E5" s="79"/>
      <c r="F5" s="79"/>
      <c r="G5" s="79"/>
      <c r="H5" s="79"/>
      <c r="I5" s="79"/>
      <c r="J5" s="80"/>
    </row>
    <row r="6" spans="2:10" x14ac:dyDescent="0.45">
      <c r="B6" s="78"/>
      <c r="C6" s="79"/>
      <c r="D6" s="79"/>
      <c r="E6" s="79"/>
      <c r="F6" s="79"/>
      <c r="G6" s="79"/>
      <c r="H6" s="79"/>
      <c r="I6" s="79"/>
      <c r="J6" s="80"/>
    </row>
    <row r="7" spans="2:10" x14ac:dyDescent="0.45">
      <c r="B7" s="78"/>
      <c r="C7" s="79"/>
      <c r="D7" s="79"/>
      <c r="E7" s="79"/>
      <c r="F7" s="79"/>
      <c r="G7" s="79"/>
      <c r="H7" s="79"/>
      <c r="I7" s="79"/>
      <c r="J7" s="80"/>
    </row>
    <row r="8" spans="2:10" x14ac:dyDescent="0.45">
      <c r="B8" s="78"/>
      <c r="C8" s="79"/>
      <c r="D8" s="79"/>
      <c r="E8" s="79"/>
      <c r="F8" s="79"/>
      <c r="G8" s="79"/>
      <c r="H8" s="79"/>
      <c r="I8" s="79"/>
      <c r="J8" s="80"/>
    </row>
    <row r="9" spans="2:10" x14ac:dyDescent="0.45">
      <c r="B9" s="78"/>
      <c r="C9" s="79"/>
      <c r="D9" s="79"/>
      <c r="E9" s="79"/>
      <c r="F9" s="79"/>
      <c r="G9" s="79"/>
      <c r="H9" s="79"/>
      <c r="I9" s="79"/>
      <c r="J9" s="80"/>
    </row>
    <row r="10" spans="2:10" ht="14.65" thickBot="1" x14ac:dyDescent="0.5">
      <c r="B10" s="81"/>
      <c r="C10" s="82"/>
      <c r="D10" s="82"/>
      <c r="E10" s="82"/>
      <c r="F10" s="82"/>
      <c r="G10" s="82"/>
      <c r="H10" s="82"/>
      <c r="I10" s="82"/>
      <c r="J10" s="83"/>
    </row>
    <row r="12" spans="2:10" ht="17.649999999999999" x14ac:dyDescent="0.5">
      <c r="B12" s="97" t="s">
        <v>1</v>
      </c>
      <c r="C12" s="97"/>
      <c r="D12" s="97"/>
      <c r="E12" s="97"/>
      <c r="F12" s="97"/>
      <c r="G12" s="97"/>
      <c r="H12" s="97"/>
      <c r="I12" s="97"/>
      <c r="J12" s="97"/>
    </row>
    <row r="13" spans="2:10" x14ac:dyDescent="0.45">
      <c r="B13" s="73" t="s">
        <v>2</v>
      </c>
      <c r="C13" s="73"/>
      <c r="D13" s="73"/>
      <c r="E13" s="73"/>
      <c r="F13" s="73"/>
      <c r="G13" s="73"/>
      <c r="H13" s="73"/>
      <c r="I13" s="73"/>
      <c r="J13" s="73"/>
    </row>
    <row r="14" spans="2:10" x14ac:dyDescent="0.45">
      <c r="B14" s="73"/>
      <c r="C14" s="73"/>
      <c r="D14" s="73"/>
      <c r="E14" s="73"/>
      <c r="F14" s="73"/>
      <c r="G14" s="73"/>
      <c r="H14" s="73"/>
      <c r="I14" s="73"/>
      <c r="J14" s="73"/>
    </row>
    <row r="15" spans="2:10" ht="14.65" thickBot="1" x14ac:dyDescent="0.5">
      <c r="B15" s="3"/>
      <c r="C15" s="3"/>
      <c r="D15" s="3"/>
      <c r="E15" s="3"/>
      <c r="F15" s="3"/>
      <c r="G15" s="3"/>
      <c r="H15" s="3"/>
      <c r="I15" s="3"/>
      <c r="J15" s="3"/>
    </row>
    <row r="16" spans="2:10" ht="14.25" customHeight="1" x14ac:dyDescent="0.45">
      <c r="B16" s="85" t="s">
        <v>28</v>
      </c>
      <c r="C16" s="86"/>
      <c r="D16" s="86"/>
      <c r="E16" s="87"/>
      <c r="G16" s="91" t="s">
        <v>29</v>
      </c>
      <c r="H16" s="92"/>
      <c r="I16" s="93"/>
      <c r="J16" s="12"/>
    </row>
    <row r="17" spans="2:20" ht="14.25" customHeight="1" x14ac:dyDescent="0.45">
      <c r="B17" s="88"/>
      <c r="C17" s="89"/>
      <c r="D17" s="89"/>
      <c r="E17" s="90"/>
      <c r="G17" s="94"/>
      <c r="H17" s="95"/>
      <c r="I17" s="96"/>
      <c r="J17" s="12"/>
    </row>
    <row r="18" spans="2:20" x14ac:dyDescent="0.45">
      <c r="B18" s="88"/>
      <c r="C18" s="89"/>
      <c r="D18" s="89"/>
      <c r="E18" s="90"/>
      <c r="G18" s="94"/>
      <c r="H18" s="95"/>
      <c r="I18" s="96"/>
      <c r="J18" s="12"/>
    </row>
    <row r="19" spans="2:20" x14ac:dyDescent="0.45">
      <c r="B19" s="107"/>
      <c r="C19" s="108"/>
      <c r="D19" s="7">
        <v>2017</v>
      </c>
      <c r="E19" s="25">
        <v>2016</v>
      </c>
      <c r="G19" s="113"/>
      <c r="H19" s="114"/>
      <c r="I19" s="26">
        <v>2017</v>
      </c>
    </row>
    <row r="20" spans="2:20" x14ac:dyDescent="0.45">
      <c r="B20" s="109" t="s">
        <v>3</v>
      </c>
      <c r="C20" s="110"/>
      <c r="D20" s="30">
        <v>213</v>
      </c>
      <c r="E20" s="31">
        <v>186.4</v>
      </c>
      <c r="G20" s="109" t="s">
        <v>11</v>
      </c>
      <c r="H20" s="110"/>
      <c r="I20" s="31">
        <v>2396.6999999999998</v>
      </c>
    </row>
    <row r="21" spans="2:20" x14ac:dyDescent="0.45">
      <c r="B21" s="107" t="s">
        <v>5</v>
      </c>
      <c r="C21" s="108"/>
      <c r="D21" s="32">
        <v>40.799999999999997</v>
      </c>
      <c r="E21" s="33">
        <v>33.1</v>
      </c>
      <c r="G21" s="113" t="s">
        <v>12</v>
      </c>
      <c r="H21" s="114"/>
      <c r="I21" s="43">
        <v>268.2</v>
      </c>
    </row>
    <row r="22" spans="2:20" x14ac:dyDescent="0.45">
      <c r="B22" s="109" t="s">
        <v>6</v>
      </c>
      <c r="C22" s="110"/>
      <c r="D22" s="30">
        <v>65.400000000000006</v>
      </c>
      <c r="E22" s="31">
        <v>57.2</v>
      </c>
      <c r="G22" s="109" t="s">
        <v>9</v>
      </c>
      <c r="H22" s="110"/>
      <c r="I22" s="31">
        <v>21</v>
      </c>
    </row>
    <row r="23" spans="2:20" x14ac:dyDescent="0.45">
      <c r="B23" s="107" t="s">
        <v>4</v>
      </c>
      <c r="C23" s="108"/>
      <c r="D23" s="32">
        <v>129.4</v>
      </c>
      <c r="E23" s="33">
        <v>131.1</v>
      </c>
      <c r="G23" s="113" t="s">
        <v>51</v>
      </c>
      <c r="H23" s="114"/>
      <c r="I23" s="43">
        <v>881.5</v>
      </c>
    </row>
    <row r="24" spans="2:20" ht="14.65" thickBot="1" x14ac:dyDescent="0.5">
      <c r="B24" s="111" t="s">
        <v>27</v>
      </c>
      <c r="C24" s="112"/>
      <c r="D24" s="44">
        <v>1381.8</v>
      </c>
      <c r="E24" s="36">
        <v>1278.0999999999999</v>
      </c>
      <c r="G24" s="111" t="s">
        <v>13</v>
      </c>
      <c r="H24" s="112"/>
      <c r="I24" s="36">
        <v>0</v>
      </c>
    </row>
    <row r="25" spans="2:20" x14ac:dyDescent="0.45">
      <c r="G25" s="51" t="s">
        <v>58</v>
      </c>
    </row>
    <row r="26" spans="2:20" x14ac:dyDescent="0.45">
      <c r="B26" s="4" t="s">
        <v>19</v>
      </c>
    </row>
    <row r="27" spans="2:20" x14ac:dyDescent="0.45">
      <c r="B27" s="73" t="s">
        <v>54</v>
      </c>
      <c r="C27" s="73"/>
      <c r="D27" s="73"/>
      <c r="E27" s="73"/>
      <c r="F27" s="73"/>
      <c r="G27" s="73"/>
    </row>
    <row r="28" spans="2:20" x14ac:dyDescent="0.45">
      <c r="B28" s="73"/>
      <c r="C28" s="73"/>
      <c r="D28" s="73"/>
      <c r="E28" s="73"/>
      <c r="F28" s="73"/>
      <c r="G28" s="73"/>
    </row>
    <row r="29" spans="2:20" x14ac:dyDescent="0.45">
      <c r="B29" s="3"/>
      <c r="C29" s="3"/>
      <c r="D29" s="3"/>
      <c r="E29" s="3"/>
      <c r="F29" s="3"/>
      <c r="G29" s="3"/>
      <c r="L29" t="s">
        <v>59</v>
      </c>
    </row>
    <row r="30" spans="2:20" x14ac:dyDescent="0.45">
      <c r="B30" s="84" t="s">
        <v>3</v>
      </c>
      <c r="C30" s="84"/>
      <c r="E30" s="84" t="s">
        <v>8</v>
      </c>
      <c r="F30" s="84"/>
      <c r="H30" s="84" t="s">
        <v>4</v>
      </c>
      <c r="I30" s="84"/>
      <c r="M30" s="84" t="s">
        <v>3</v>
      </c>
      <c r="N30" s="84"/>
      <c r="P30" s="84" t="s">
        <v>8</v>
      </c>
      <c r="Q30" s="84"/>
      <c r="S30" s="84" t="s">
        <v>4</v>
      </c>
      <c r="T30" s="84"/>
    </row>
    <row r="31" spans="2:20" x14ac:dyDescent="0.45">
      <c r="B31" s="62">
        <v>186.4</v>
      </c>
      <c r="C31" s="63"/>
      <c r="E31" s="62"/>
      <c r="F31" s="63">
        <v>33.1</v>
      </c>
      <c r="H31" s="62"/>
      <c r="I31" s="63">
        <v>131.1</v>
      </c>
      <c r="M31" s="62">
        <v>186.4</v>
      </c>
      <c r="N31" s="63"/>
      <c r="P31" s="62"/>
      <c r="Q31" s="63">
        <v>33.1</v>
      </c>
      <c r="S31" s="62"/>
      <c r="T31" s="63">
        <v>131.1</v>
      </c>
    </row>
    <row r="32" spans="2:20" x14ac:dyDescent="0.45">
      <c r="B32" s="64"/>
      <c r="C32" s="65">
        <f>B31+B33-C33-B35</f>
        <v>2356.7999999999997</v>
      </c>
      <c r="D32" s="66"/>
      <c r="E32" s="64">
        <v>13.3</v>
      </c>
      <c r="F32" s="67">
        <v>21</v>
      </c>
      <c r="H32" s="64">
        <v>0</v>
      </c>
      <c r="I32" s="65">
        <v>-1.7</v>
      </c>
      <c r="M32" s="64"/>
      <c r="N32" s="65">
        <f>M31+M33-N33-M35</f>
        <v>2355.1</v>
      </c>
      <c r="O32" s="66"/>
      <c r="P32" s="64">
        <v>13.3</v>
      </c>
      <c r="Q32" s="67">
        <v>21</v>
      </c>
      <c r="S32" s="64">
        <v>1.7</v>
      </c>
      <c r="T32" s="65"/>
    </row>
    <row r="33" spans="2:20" x14ac:dyDescent="0.45">
      <c r="B33" s="64">
        <v>2396.6999999999998</v>
      </c>
      <c r="C33" s="67">
        <v>13.3</v>
      </c>
      <c r="E33" s="64"/>
      <c r="F33" s="67"/>
      <c r="H33" s="64"/>
      <c r="I33" s="67"/>
      <c r="M33" s="64">
        <f>2396.7-1.7</f>
        <v>2395</v>
      </c>
      <c r="N33" s="67">
        <v>13.3</v>
      </c>
      <c r="P33" s="64"/>
      <c r="Q33" s="67"/>
      <c r="S33" s="64"/>
      <c r="T33" s="67"/>
    </row>
    <row r="34" spans="2:20" x14ac:dyDescent="0.45">
      <c r="B34" s="68"/>
      <c r="C34" s="69"/>
      <c r="E34" s="68"/>
      <c r="F34" s="69"/>
      <c r="H34" s="68"/>
      <c r="I34" s="69"/>
      <c r="M34" s="68"/>
      <c r="N34" s="69"/>
      <c r="P34" s="68"/>
      <c r="Q34" s="69"/>
      <c r="S34" s="68"/>
      <c r="T34" s="69"/>
    </row>
    <row r="35" spans="2:20" x14ac:dyDescent="0.45">
      <c r="B35" s="62">
        <v>213</v>
      </c>
      <c r="C35" s="63"/>
      <c r="E35" s="62"/>
      <c r="F35" s="63">
        <v>40.799999999999997</v>
      </c>
      <c r="H35" s="62"/>
      <c r="I35" s="63">
        <v>129.4</v>
      </c>
      <c r="M35" s="62">
        <v>213</v>
      </c>
      <c r="N35" s="63"/>
      <c r="P35" s="62"/>
      <c r="Q35" s="63">
        <v>40.799999999999997</v>
      </c>
      <c r="S35" s="62"/>
      <c r="T35" s="63">
        <v>129.4</v>
      </c>
    </row>
    <row r="36" spans="2:20" ht="14.65" thickBot="1" x14ac:dyDescent="0.5">
      <c r="B36" s="5"/>
      <c r="C36" s="5"/>
      <c r="E36" s="5"/>
      <c r="F36" s="5"/>
      <c r="H36" s="5"/>
      <c r="I36" s="5"/>
      <c r="M36" s="5"/>
      <c r="N36" s="5"/>
      <c r="P36" s="5"/>
      <c r="Q36" s="5"/>
      <c r="S36" s="5"/>
      <c r="T36" s="5"/>
    </row>
    <row r="37" spans="2:20" ht="14.65" thickBot="1" x14ac:dyDescent="0.5">
      <c r="C37" s="98" t="s">
        <v>10</v>
      </c>
      <c r="D37" s="99"/>
      <c r="E37" s="70">
        <f>C32+I32</f>
        <v>2355.1</v>
      </c>
      <c r="G37" s="61" t="s">
        <v>66</v>
      </c>
      <c r="N37" s="98" t="s">
        <v>10</v>
      </c>
      <c r="O37" s="99"/>
      <c r="P37" s="70">
        <f>N32+T32</f>
        <v>2355.1</v>
      </c>
      <c r="R37" s="61" t="s">
        <v>66</v>
      </c>
    </row>
    <row r="38" spans="2:20" x14ac:dyDescent="0.45">
      <c r="G38" s="61" t="s">
        <v>65</v>
      </c>
      <c r="R38" s="61" t="s">
        <v>65</v>
      </c>
    </row>
    <row r="39" spans="2:20" x14ac:dyDescent="0.45">
      <c r="B39" s="4" t="s">
        <v>20</v>
      </c>
    </row>
    <row r="40" spans="2:20" x14ac:dyDescent="0.45">
      <c r="B40" s="73" t="s">
        <v>7</v>
      </c>
      <c r="C40" s="73"/>
      <c r="D40" s="73"/>
      <c r="E40" s="73"/>
      <c r="F40" s="73"/>
      <c r="G40" s="73"/>
    </row>
    <row r="41" spans="2:20" x14ac:dyDescent="0.45">
      <c r="B41" s="73"/>
      <c r="C41" s="73"/>
      <c r="D41" s="73"/>
      <c r="E41" s="73"/>
      <c r="F41" s="73"/>
      <c r="G41" s="73"/>
    </row>
    <row r="43" spans="2:20" ht="14.65" thickBot="1" x14ac:dyDescent="0.5">
      <c r="B43" s="84" t="s">
        <v>6</v>
      </c>
      <c r="C43" s="84"/>
    </row>
    <row r="44" spans="2:20" ht="14.65" thickBot="1" x14ac:dyDescent="0.5">
      <c r="B44" s="62">
        <v>57.2</v>
      </c>
      <c r="C44" s="63"/>
      <c r="E44" s="98" t="s">
        <v>23</v>
      </c>
      <c r="F44" s="99"/>
      <c r="G44" s="59">
        <f>B46</f>
        <v>889.7</v>
      </c>
      <c r="I44" s="61" t="s">
        <v>56</v>
      </c>
    </row>
    <row r="45" spans="2:20" x14ac:dyDescent="0.45">
      <c r="B45" s="64"/>
      <c r="C45" s="67">
        <v>881.5</v>
      </c>
    </row>
    <row r="46" spans="2:20" x14ac:dyDescent="0.45">
      <c r="B46" s="71">
        <v>889.7</v>
      </c>
      <c r="C46" s="67"/>
    </row>
    <row r="47" spans="2:20" x14ac:dyDescent="0.45">
      <c r="B47" s="68"/>
      <c r="C47" s="69"/>
    </row>
    <row r="48" spans="2:20" x14ac:dyDescent="0.45">
      <c r="B48" s="62">
        <v>65.400000000000006</v>
      </c>
      <c r="C48" s="63"/>
    </row>
    <row r="49" spans="2:10" x14ac:dyDescent="0.45">
      <c r="B49" s="5"/>
      <c r="C49" s="5"/>
    </row>
    <row r="50" spans="2:10" x14ac:dyDescent="0.45">
      <c r="B50" s="5"/>
    </row>
    <row r="51" spans="2:10" x14ac:dyDescent="0.45">
      <c r="B51" s="5"/>
      <c r="C51" s="5"/>
    </row>
    <row r="52" spans="2:10" x14ac:dyDescent="0.45">
      <c r="B52" s="4" t="s">
        <v>22</v>
      </c>
    </row>
    <row r="53" spans="2:10" x14ac:dyDescent="0.45">
      <c r="B53" s="73" t="s">
        <v>21</v>
      </c>
      <c r="C53" s="73"/>
      <c r="D53" s="73"/>
      <c r="E53" s="73"/>
      <c r="F53" s="73"/>
      <c r="G53" s="73"/>
      <c r="H53" s="73"/>
      <c r="I53" s="73"/>
      <c r="J53" s="73"/>
    </row>
    <row r="54" spans="2:10" x14ac:dyDescent="0.45">
      <c r="B54" s="73"/>
      <c r="C54" s="73"/>
      <c r="D54" s="73"/>
      <c r="E54" s="73"/>
      <c r="F54" s="73"/>
      <c r="G54" s="73"/>
      <c r="H54" s="73"/>
      <c r="I54" s="73"/>
      <c r="J54" s="73"/>
    </row>
    <row r="55" spans="2:10" x14ac:dyDescent="0.45">
      <c r="B55" s="73"/>
      <c r="C55" s="73"/>
      <c r="D55" s="73"/>
      <c r="E55" s="73"/>
      <c r="F55" s="73"/>
      <c r="G55" s="73"/>
      <c r="H55" s="73"/>
      <c r="I55" s="73"/>
      <c r="J55" s="73"/>
    </row>
    <row r="56" spans="2:10" x14ac:dyDescent="0.45">
      <c r="B56" s="73"/>
      <c r="C56" s="73"/>
      <c r="D56" s="73"/>
      <c r="E56" s="73"/>
      <c r="F56" s="73"/>
      <c r="G56" s="73"/>
      <c r="H56" s="73"/>
      <c r="I56" s="73"/>
      <c r="J56" s="73"/>
    </row>
    <row r="57" spans="2:10" x14ac:dyDescent="0.45">
      <c r="B57" s="3"/>
      <c r="C57" s="3"/>
      <c r="D57" s="3"/>
      <c r="E57" s="3"/>
      <c r="F57" s="3"/>
      <c r="G57" s="3"/>
      <c r="H57" s="3"/>
      <c r="I57" s="3"/>
      <c r="J57" s="3"/>
    </row>
    <row r="58" spans="2:10" x14ac:dyDescent="0.45">
      <c r="B58" s="73" t="s">
        <v>31</v>
      </c>
      <c r="C58" s="73"/>
      <c r="D58" s="73"/>
      <c r="E58" s="73"/>
      <c r="F58" s="73"/>
      <c r="G58" s="73"/>
      <c r="H58" s="3"/>
      <c r="I58" s="3"/>
      <c r="J58" s="3"/>
    </row>
    <row r="59" spans="2:10" x14ac:dyDescent="0.45">
      <c r="B59" s="73"/>
      <c r="C59" s="73"/>
      <c r="D59" s="73"/>
      <c r="E59" s="73"/>
      <c r="F59" s="73"/>
      <c r="G59" s="73"/>
    </row>
    <row r="60" spans="2:10" x14ac:dyDescent="0.45">
      <c r="B60" s="73"/>
      <c r="C60" s="73"/>
      <c r="D60" s="73"/>
      <c r="E60" s="73"/>
      <c r="F60" s="73"/>
      <c r="G60" s="73"/>
    </row>
    <row r="61" spans="2:10" x14ac:dyDescent="0.45">
      <c r="B61" s="73"/>
      <c r="C61" s="73"/>
      <c r="D61" s="73"/>
      <c r="E61" s="73"/>
      <c r="F61" s="73"/>
      <c r="G61" s="73"/>
    </row>
    <row r="62" spans="2:10" x14ac:dyDescent="0.45">
      <c r="B62" s="3"/>
      <c r="C62" s="3"/>
      <c r="D62" s="3"/>
      <c r="E62" s="3"/>
      <c r="F62" s="3"/>
      <c r="G62" s="3"/>
    </row>
    <row r="63" spans="2:10" x14ac:dyDescent="0.45">
      <c r="B63" s="84" t="s">
        <v>18</v>
      </c>
      <c r="C63" s="84"/>
      <c r="D63" s="84"/>
      <c r="E63" s="84"/>
      <c r="F63" s="1"/>
      <c r="I63" t="s">
        <v>25</v>
      </c>
      <c r="J63" t="s">
        <v>26</v>
      </c>
    </row>
    <row r="64" spans="2:10" x14ac:dyDescent="0.45">
      <c r="B64" s="74">
        <v>1278.0999999999999</v>
      </c>
      <c r="C64" s="74"/>
      <c r="D64" s="104"/>
      <c r="E64" s="104"/>
      <c r="G64" s="101" t="s">
        <v>14</v>
      </c>
      <c r="H64" s="102"/>
      <c r="I64" s="37">
        <v>0.8</v>
      </c>
      <c r="J64" s="38"/>
    </row>
    <row r="65" spans="2:10" x14ac:dyDescent="0.45">
      <c r="B65" s="100">
        <v>366.7</v>
      </c>
      <c r="C65" s="100"/>
      <c r="D65" s="105">
        <v>268.2</v>
      </c>
      <c r="E65" s="105"/>
      <c r="G65" s="8" t="s">
        <v>17</v>
      </c>
      <c r="H65" s="9"/>
      <c r="I65" s="39">
        <v>0</v>
      </c>
      <c r="J65" s="40"/>
    </row>
    <row r="66" spans="2:10" x14ac:dyDescent="0.45">
      <c r="B66" s="100"/>
      <c r="C66" s="100"/>
      <c r="D66" s="105">
        <f>J67</f>
        <v>0.8</v>
      </c>
      <c r="E66" s="105"/>
      <c r="G66" s="8" t="s">
        <v>15</v>
      </c>
      <c r="H66" s="9"/>
      <c r="I66" s="39"/>
      <c r="J66" s="40">
        <v>0</v>
      </c>
    </row>
    <row r="67" spans="2:10" x14ac:dyDescent="0.45">
      <c r="B67" s="103">
        <f>B68-B64-B65+D65+D66</f>
        <v>6.0000000000000453</v>
      </c>
      <c r="C67" s="103"/>
      <c r="D67" s="106"/>
      <c r="E67" s="106"/>
      <c r="G67" s="10" t="s">
        <v>16</v>
      </c>
      <c r="H67" s="11"/>
      <c r="I67" s="41"/>
      <c r="J67" s="42">
        <v>0.8</v>
      </c>
    </row>
    <row r="68" spans="2:10" x14ac:dyDescent="0.45">
      <c r="B68" s="74">
        <v>1381.8</v>
      </c>
      <c r="C68" s="74"/>
      <c r="D68" s="115"/>
      <c r="E68" s="115"/>
    </row>
    <row r="69" spans="2:10" ht="14.65" thickBot="1" x14ac:dyDescent="0.5"/>
    <row r="70" spans="2:10" ht="14.65" thickBot="1" x14ac:dyDescent="0.5">
      <c r="C70" s="98" t="s">
        <v>24</v>
      </c>
      <c r="D70" s="99"/>
      <c r="E70" s="60">
        <f>B67</f>
        <v>6.0000000000000453</v>
      </c>
      <c r="G70" s="61" t="s">
        <v>66</v>
      </c>
    </row>
    <row r="71" spans="2:10" x14ac:dyDescent="0.45">
      <c r="G71" s="61" t="s">
        <v>65</v>
      </c>
    </row>
    <row r="73" spans="2:10" x14ac:dyDescent="0.45">
      <c r="B73" s="28" t="s">
        <v>53</v>
      </c>
    </row>
    <row r="101" spans="2:10" ht="17.649999999999999" x14ac:dyDescent="0.5">
      <c r="B101" s="97" t="s">
        <v>30</v>
      </c>
      <c r="C101" s="97"/>
      <c r="D101" s="97"/>
      <c r="E101" s="97"/>
      <c r="F101" s="97"/>
      <c r="G101" s="97"/>
      <c r="H101" s="97"/>
      <c r="I101" s="97"/>
      <c r="J101" s="97"/>
    </row>
    <row r="103" spans="2:10" x14ac:dyDescent="0.45">
      <c r="B103" s="73" t="s">
        <v>52</v>
      </c>
      <c r="C103" s="73"/>
      <c r="D103" s="73"/>
      <c r="E103" s="73"/>
      <c r="F103" s="73"/>
      <c r="G103" s="73"/>
      <c r="H103" s="73"/>
      <c r="I103" s="73"/>
      <c r="J103" s="73"/>
    </row>
    <row r="104" spans="2:10" x14ac:dyDescent="0.45">
      <c r="B104" s="73"/>
      <c r="C104" s="73"/>
      <c r="D104" s="73"/>
      <c r="E104" s="73"/>
      <c r="F104" s="73"/>
      <c r="G104" s="73"/>
      <c r="H104" s="73"/>
      <c r="I104" s="73"/>
      <c r="J104" s="73"/>
    </row>
    <row r="105" spans="2:10" x14ac:dyDescent="0.45">
      <c r="B105" s="73"/>
      <c r="C105" s="73"/>
      <c r="D105" s="73"/>
      <c r="E105" s="73"/>
      <c r="F105" s="73"/>
      <c r="G105" s="73"/>
      <c r="H105" s="73"/>
      <c r="I105" s="73"/>
      <c r="J105" s="73"/>
    </row>
    <row r="106" spans="2:10" x14ac:dyDescent="0.45">
      <c r="B106" s="73"/>
      <c r="C106" s="73"/>
      <c r="D106" s="73"/>
      <c r="E106" s="73"/>
      <c r="F106" s="73"/>
      <c r="G106" s="73"/>
      <c r="H106" s="73"/>
      <c r="I106" s="73"/>
      <c r="J106" s="73"/>
    </row>
    <row r="107" spans="2:10" ht="14.65" thickBot="1" x14ac:dyDescent="0.5"/>
    <row r="108" spans="2:10" x14ac:dyDescent="0.45">
      <c r="B108" s="85" t="s">
        <v>28</v>
      </c>
      <c r="C108" s="86"/>
      <c r="D108" s="86"/>
      <c r="E108" s="87"/>
      <c r="G108" s="85" t="s">
        <v>44</v>
      </c>
      <c r="H108" s="86"/>
      <c r="I108" s="86"/>
      <c r="J108" s="87"/>
    </row>
    <row r="109" spans="2:10" x14ac:dyDescent="0.45">
      <c r="B109" s="88"/>
      <c r="C109" s="89"/>
      <c r="D109" s="89"/>
      <c r="E109" s="90"/>
      <c r="G109" s="88"/>
      <c r="H109" s="89"/>
      <c r="I109" s="89"/>
      <c r="J109" s="90"/>
    </row>
    <row r="110" spans="2:10" x14ac:dyDescent="0.45">
      <c r="B110" s="88"/>
      <c r="C110" s="89"/>
      <c r="D110" s="89"/>
      <c r="E110" s="90"/>
      <c r="G110" s="88"/>
      <c r="H110" s="89"/>
      <c r="I110" s="89"/>
      <c r="J110" s="90"/>
    </row>
    <row r="111" spans="2:10" x14ac:dyDescent="0.45">
      <c r="B111" s="107"/>
      <c r="C111" s="108"/>
      <c r="D111" s="7">
        <v>2017</v>
      </c>
      <c r="E111" s="25">
        <v>2016</v>
      </c>
      <c r="G111" s="107"/>
      <c r="H111" s="108"/>
      <c r="I111" s="7">
        <v>2017</v>
      </c>
      <c r="J111" s="25">
        <v>2016</v>
      </c>
    </row>
    <row r="112" spans="2:10" x14ac:dyDescent="0.45">
      <c r="B112" s="109" t="s">
        <v>37</v>
      </c>
      <c r="C112" s="110"/>
      <c r="D112" s="30">
        <v>172.2</v>
      </c>
      <c r="E112" s="31">
        <v>153.30000000000001</v>
      </c>
      <c r="G112" s="109" t="s">
        <v>37</v>
      </c>
      <c r="H112" s="110"/>
      <c r="I112" s="30">
        <v>3601.4</v>
      </c>
      <c r="J112" s="31">
        <v>3162.1</v>
      </c>
    </row>
    <row r="113" spans="2:10" x14ac:dyDescent="0.45">
      <c r="B113" s="107" t="s">
        <v>38</v>
      </c>
      <c r="C113" s="108"/>
      <c r="D113" s="32">
        <v>741</v>
      </c>
      <c r="E113" s="33">
        <v>603.79999999999995</v>
      </c>
      <c r="G113" s="107" t="s">
        <v>38</v>
      </c>
      <c r="H113" s="108"/>
      <c r="I113" s="32">
        <v>5917.5</v>
      </c>
      <c r="J113" s="33">
        <v>5165.3999999999996</v>
      </c>
    </row>
    <row r="114" spans="2:10" x14ac:dyDescent="0.45">
      <c r="B114" s="109" t="s">
        <v>41</v>
      </c>
      <c r="C114" s="110"/>
      <c r="D114" s="30"/>
      <c r="E114" s="31"/>
      <c r="G114" s="109" t="s">
        <v>41</v>
      </c>
      <c r="H114" s="110"/>
      <c r="I114" s="30"/>
      <c r="J114" s="31"/>
    </row>
    <row r="115" spans="2:10" x14ac:dyDescent="0.45">
      <c r="B115" s="107" t="s">
        <v>40</v>
      </c>
      <c r="C115" s="108"/>
      <c r="D115" s="32">
        <v>2196.3000000000002</v>
      </c>
      <c r="E115" s="33">
        <v>1909.3999999999999</v>
      </c>
      <c r="G115" s="107" t="s">
        <v>40</v>
      </c>
      <c r="H115" s="108"/>
      <c r="I115" s="52">
        <v>48294.2</v>
      </c>
      <c r="J115" s="53">
        <v>43565.7</v>
      </c>
    </row>
    <row r="116" spans="2:10" x14ac:dyDescent="0.45">
      <c r="B116" s="109" t="s">
        <v>41</v>
      </c>
      <c r="C116" s="110"/>
      <c r="D116" s="30"/>
      <c r="E116" s="31"/>
      <c r="G116" s="109" t="s">
        <v>41</v>
      </c>
      <c r="H116" s="110"/>
      <c r="I116" s="30"/>
      <c r="J116" s="31"/>
    </row>
    <row r="117" spans="2:10" ht="14.65" thickBot="1" x14ac:dyDescent="0.5">
      <c r="B117" s="117" t="s">
        <v>39</v>
      </c>
      <c r="C117" s="118"/>
      <c r="D117" s="34">
        <v>1260.4000000000001</v>
      </c>
      <c r="E117" s="35">
        <v>1118</v>
      </c>
      <c r="G117" s="117" t="s">
        <v>39</v>
      </c>
      <c r="H117" s="118"/>
      <c r="I117" s="55">
        <v>20080.599999999999</v>
      </c>
      <c r="J117" s="54">
        <v>18563.2</v>
      </c>
    </row>
    <row r="118" spans="2:10" ht="14.65" thickBot="1" x14ac:dyDescent="0.5"/>
    <row r="119" spans="2:10" ht="14.25" customHeight="1" x14ac:dyDescent="0.45">
      <c r="B119" s="127" t="s">
        <v>29</v>
      </c>
      <c r="C119" s="128"/>
      <c r="D119" s="129"/>
      <c r="G119" s="127" t="s">
        <v>43</v>
      </c>
      <c r="H119" s="128"/>
      <c r="I119" s="129"/>
    </row>
    <row r="120" spans="2:10" x14ac:dyDescent="0.45">
      <c r="B120" s="130"/>
      <c r="C120" s="131"/>
      <c r="D120" s="132"/>
      <c r="G120" s="130"/>
      <c r="H120" s="131"/>
      <c r="I120" s="132"/>
    </row>
    <row r="121" spans="2:10" x14ac:dyDescent="0.45">
      <c r="B121" s="130"/>
      <c r="C121" s="131"/>
      <c r="D121" s="132"/>
      <c r="G121" s="130"/>
      <c r="H121" s="131"/>
      <c r="I121" s="132"/>
    </row>
    <row r="122" spans="2:10" x14ac:dyDescent="0.45">
      <c r="B122" s="23"/>
      <c r="C122" s="6"/>
      <c r="D122" s="24">
        <v>2017</v>
      </c>
      <c r="G122" s="23"/>
      <c r="H122" s="6"/>
      <c r="I122" s="24">
        <v>2017</v>
      </c>
    </row>
    <row r="123" spans="2:10" x14ac:dyDescent="0.45">
      <c r="B123" s="109" t="s">
        <v>11</v>
      </c>
      <c r="C123" s="110"/>
      <c r="D123" s="29">
        <v>2396.6999999999998</v>
      </c>
      <c r="G123" s="109" t="s">
        <v>11</v>
      </c>
      <c r="H123" s="110"/>
      <c r="I123" s="58">
        <v>16711.400000000001</v>
      </c>
    </row>
    <row r="124" spans="2:10" x14ac:dyDescent="0.45">
      <c r="B124" s="133" t="s">
        <v>41</v>
      </c>
      <c r="C124" s="134"/>
      <c r="D124" s="24"/>
      <c r="G124" s="133" t="s">
        <v>41</v>
      </c>
      <c r="H124" s="134"/>
      <c r="I124" s="24"/>
    </row>
    <row r="125" spans="2:10" ht="14.65" thickBot="1" x14ac:dyDescent="0.5">
      <c r="B125" s="111" t="s">
        <v>42</v>
      </c>
      <c r="C125" s="112"/>
      <c r="D125" s="27">
        <v>341.4</v>
      </c>
      <c r="G125" s="111" t="s">
        <v>42</v>
      </c>
      <c r="H125" s="112"/>
      <c r="I125" s="36">
        <v>3831</v>
      </c>
    </row>
    <row r="126" spans="2:10" ht="14.65" thickBot="1" x14ac:dyDescent="0.5"/>
    <row r="127" spans="2:10" x14ac:dyDescent="0.45">
      <c r="B127" s="121" t="s">
        <v>46</v>
      </c>
      <c r="C127" s="122"/>
      <c r="D127" s="122"/>
      <c r="E127" s="123"/>
      <c r="G127" s="121" t="s">
        <v>47</v>
      </c>
      <c r="H127" s="122"/>
      <c r="I127" s="122"/>
      <c r="J127" s="123"/>
    </row>
    <row r="128" spans="2:10" x14ac:dyDescent="0.45">
      <c r="B128" s="124"/>
      <c r="C128" s="125"/>
      <c r="D128" s="125"/>
      <c r="E128" s="126"/>
      <c r="G128" s="124"/>
      <c r="H128" s="125"/>
      <c r="I128" s="125"/>
      <c r="J128" s="126"/>
    </row>
    <row r="129" spans="2:10" x14ac:dyDescent="0.45">
      <c r="B129" s="18"/>
      <c r="C129" s="19"/>
      <c r="D129" s="19">
        <v>2017</v>
      </c>
      <c r="E129" s="20">
        <v>2016</v>
      </c>
      <c r="G129" s="18"/>
      <c r="H129" s="19"/>
      <c r="I129" s="19">
        <v>2017</v>
      </c>
      <c r="J129" s="20">
        <v>2016</v>
      </c>
    </row>
    <row r="130" spans="2:10" ht="14.65" thickBot="1" x14ac:dyDescent="0.5">
      <c r="B130" s="119" t="s">
        <v>45</v>
      </c>
      <c r="C130" s="120"/>
      <c r="D130" s="21">
        <v>1732</v>
      </c>
      <c r="E130" s="22">
        <v>1730</v>
      </c>
      <c r="G130" s="119" t="s">
        <v>45</v>
      </c>
      <c r="H130" s="120"/>
      <c r="I130" s="56">
        <v>16329.1</v>
      </c>
      <c r="J130" s="57">
        <v>15943.5</v>
      </c>
    </row>
    <row r="132" spans="2:10" ht="14.65" thickBot="1" x14ac:dyDescent="0.5"/>
    <row r="133" spans="2:10" x14ac:dyDescent="0.45">
      <c r="B133" s="13" t="s">
        <v>32</v>
      </c>
      <c r="C133" s="14"/>
      <c r="D133" s="14"/>
      <c r="E133" s="14" t="s">
        <v>48</v>
      </c>
      <c r="F133" s="15" t="s">
        <v>49</v>
      </c>
    </row>
    <row r="134" spans="2:10" x14ac:dyDescent="0.45">
      <c r="B134" s="16"/>
      <c r="C134" s="116" t="s">
        <v>36</v>
      </c>
      <c r="D134" s="116"/>
      <c r="E134" s="45">
        <f>D123/(0.5*(D112+E112))</f>
        <v>14.72626728110599</v>
      </c>
      <c r="F134" s="46">
        <f>I123/(0.5*(I112+J112))</f>
        <v>4.9416426406446368</v>
      </c>
      <c r="H134" s="61" t="s">
        <v>57</v>
      </c>
    </row>
    <row r="135" spans="2:10" x14ac:dyDescent="0.45">
      <c r="B135" s="16"/>
      <c r="C135" s="116" t="s">
        <v>33</v>
      </c>
      <c r="D135" s="116"/>
      <c r="E135" s="47">
        <f>D125/D123</f>
        <v>0.14244586306170987</v>
      </c>
      <c r="F135" s="48">
        <f>I125/I123</f>
        <v>0.22924470720585946</v>
      </c>
    </row>
    <row r="136" spans="2:10" x14ac:dyDescent="0.45">
      <c r="B136" s="16"/>
      <c r="C136" s="116" t="s">
        <v>34</v>
      </c>
      <c r="D136" s="116"/>
      <c r="E136" s="47">
        <f>D125/(0.5*(D115+E115))</f>
        <v>0.16630538032491415</v>
      </c>
      <c r="F136" s="48">
        <f>I125/(0.5*(I115+J115))</f>
        <v>8.3409627051629714E-2</v>
      </c>
      <c r="H136" s="72" t="s">
        <v>60</v>
      </c>
    </row>
    <row r="137" spans="2:10" ht="14.65" thickBot="1" x14ac:dyDescent="0.5">
      <c r="B137" s="17"/>
      <c r="C137" s="138" t="s">
        <v>35</v>
      </c>
      <c r="D137" s="138"/>
      <c r="E137" s="49">
        <f>D125/(0.5*(D130+E130))</f>
        <v>0.1972270363951473</v>
      </c>
      <c r="F137" s="50">
        <f>I125/(0.5*(I130+J130))</f>
        <v>0.23741502079163129</v>
      </c>
      <c r="H137" s="61" t="s">
        <v>61</v>
      </c>
    </row>
    <row r="138" spans="2:10" ht="14.65" thickBot="1" x14ac:dyDescent="0.5"/>
    <row r="139" spans="2:10" ht="14.65" thickBot="1" x14ac:dyDescent="0.5">
      <c r="B139" s="135" t="s">
        <v>50</v>
      </c>
      <c r="C139" s="136"/>
      <c r="D139" s="136"/>
      <c r="E139" s="136"/>
      <c r="F139" s="136"/>
      <c r="G139" s="136"/>
      <c r="H139" s="137"/>
    </row>
    <row r="140" spans="2:10" x14ac:dyDescent="0.45">
      <c r="B140" s="75" t="s">
        <v>55</v>
      </c>
      <c r="C140" s="76"/>
      <c r="D140" s="76"/>
      <c r="E140" s="76"/>
      <c r="F140" s="76"/>
      <c r="G140" s="76"/>
      <c r="H140" s="76"/>
      <c r="I140" s="76"/>
      <c r="J140" s="77"/>
    </row>
    <row r="141" spans="2:10" x14ac:dyDescent="0.45">
      <c r="B141" s="78"/>
      <c r="C141" s="79"/>
      <c r="D141" s="79"/>
      <c r="E141" s="79"/>
      <c r="F141" s="79"/>
      <c r="G141" s="79"/>
      <c r="H141" s="79"/>
      <c r="I141" s="79"/>
      <c r="J141" s="80"/>
    </row>
    <row r="142" spans="2:10" x14ac:dyDescent="0.45">
      <c r="B142" s="78"/>
      <c r="C142" s="79"/>
      <c r="D142" s="79"/>
      <c r="E142" s="79"/>
      <c r="F142" s="79"/>
      <c r="G142" s="79"/>
      <c r="H142" s="79"/>
      <c r="I142" s="79"/>
      <c r="J142" s="80"/>
    </row>
    <row r="143" spans="2:10" x14ac:dyDescent="0.45">
      <c r="B143" s="78"/>
      <c r="C143" s="79"/>
      <c r="D143" s="79"/>
      <c r="E143" s="79"/>
      <c r="F143" s="79"/>
      <c r="G143" s="79"/>
      <c r="H143" s="79"/>
      <c r="I143" s="79"/>
      <c r="J143" s="80"/>
    </row>
    <row r="144" spans="2:10" x14ac:dyDescent="0.45">
      <c r="B144" s="78"/>
      <c r="C144" s="79"/>
      <c r="D144" s="79"/>
      <c r="E144" s="79"/>
      <c r="F144" s="79"/>
      <c r="G144" s="79"/>
      <c r="H144" s="79"/>
      <c r="I144" s="79"/>
      <c r="J144" s="80"/>
    </row>
    <row r="145" spans="2:10" ht="14.65" thickBot="1" x14ac:dyDescent="0.5">
      <c r="B145" s="81"/>
      <c r="C145" s="82"/>
      <c r="D145" s="82"/>
      <c r="E145" s="82"/>
      <c r="F145" s="82"/>
      <c r="G145" s="82"/>
      <c r="H145" s="82"/>
      <c r="I145" s="82"/>
      <c r="J145" s="83"/>
    </row>
    <row r="147" spans="2:10" x14ac:dyDescent="0.45">
      <c r="B147" s="61" t="s">
        <v>64</v>
      </c>
    </row>
  </sheetData>
  <mergeCells count="80">
    <mergeCell ref="M30:N30"/>
    <mergeCell ref="P30:Q30"/>
    <mergeCell ref="S30:T30"/>
    <mergeCell ref="N37:O37"/>
    <mergeCell ref="B139:H139"/>
    <mergeCell ref="G115:H115"/>
    <mergeCell ref="C137:D137"/>
    <mergeCell ref="B117:C117"/>
    <mergeCell ref="B123:C123"/>
    <mergeCell ref="B124:C124"/>
    <mergeCell ref="B125:C125"/>
    <mergeCell ref="B119:D121"/>
    <mergeCell ref="B114:C114"/>
    <mergeCell ref="B115:C115"/>
    <mergeCell ref="B116:C116"/>
    <mergeCell ref="C134:D134"/>
    <mergeCell ref="B140:J145"/>
    <mergeCell ref="G19:H19"/>
    <mergeCell ref="G116:H116"/>
    <mergeCell ref="G117:H117"/>
    <mergeCell ref="B130:C130"/>
    <mergeCell ref="B127:E128"/>
    <mergeCell ref="G127:J128"/>
    <mergeCell ref="G130:H130"/>
    <mergeCell ref="G119:I121"/>
    <mergeCell ref="G123:H123"/>
    <mergeCell ref="G124:H124"/>
    <mergeCell ref="G125:H125"/>
    <mergeCell ref="G108:J110"/>
    <mergeCell ref="G111:H111"/>
    <mergeCell ref="G112:H112"/>
    <mergeCell ref="G114:H114"/>
    <mergeCell ref="C135:D135"/>
    <mergeCell ref="C136:D136"/>
    <mergeCell ref="B103:J106"/>
    <mergeCell ref="B108:E110"/>
    <mergeCell ref="B111:C111"/>
    <mergeCell ref="B112:C112"/>
    <mergeCell ref="B113:C113"/>
    <mergeCell ref="G113:H113"/>
    <mergeCell ref="B101:J101"/>
    <mergeCell ref="B19:C19"/>
    <mergeCell ref="B20:C20"/>
    <mergeCell ref="B21:C21"/>
    <mergeCell ref="B22:C22"/>
    <mergeCell ref="B23:C23"/>
    <mergeCell ref="B24:C24"/>
    <mergeCell ref="G20:H20"/>
    <mergeCell ref="G21:H21"/>
    <mergeCell ref="G22:H22"/>
    <mergeCell ref="G23:H23"/>
    <mergeCell ref="G24:H24"/>
    <mergeCell ref="B68:C68"/>
    <mergeCell ref="D68:E68"/>
    <mergeCell ref="E44:F44"/>
    <mergeCell ref="C37:D37"/>
    <mergeCell ref="C70:D70"/>
    <mergeCell ref="B40:G41"/>
    <mergeCell ref="B65:C65"/>
    <mergeCell ref="B66:C66"/>
    <mergeCell ref="B30:C30"/>
    <mergeCell ref="G64:H64"/>
    <mergeCell ref="B67:C67"/>
    <mergeCell ref="D64:E64"/>
    <mergeCell ref="D65:E65"/>
    <mergeCell ref="D66:E66"/>
    <mergeCell ref="D67:E67"/>
    <mergeCell ref="B53:J56"/>
    <mergeCell ref="B63:E63"/>
    <mergeCell ref="B27:G28"/>
    <mergeCell ref="B58:G61"/>
    <mergeCell ref="B64:C64"/>
    <mergeCell ref="B3:J10"/>
    <mergeCell ref="B13:J14"/>
    <mergeCell ref="H30:I30"/>
    <mergeCell ref="E30:F30"/>
    <mergeCell ref="B43:C43"/>
    <mergeCell ref="B16:E18"/>
    <mergeCell ref="G16:I18"/>
    <mergeCell ref="B12:J12"/>
  </mergeCells>
  <pageMargins left="0.7" right="0.7" top="0.75" bottom="0.75" header="0.3" footer="0.3"/>
  <pageSetup paperSize="9" orientation="portrait" r:id="rId1"/>
  <headerFooter>
    <oddHeader>&amp;C&amp;"Calibri"&amp;8&amp;K333333SMU Classification: Restricted&amp;1#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Richard CROWLEY</dc:creator>
  <cp:lastModifiedBy>Richard CROWLEY</cp:lastModifiedBy>
  <cp:lastPrinted>2018-03-26T14:53:08Z</cp:lastPrinted>
  <dcterms:created xsi:type="dcterms:W3CDTF">2018-03-26T02:42:07Z</dcterms:created>
  <dcterms:modified xsi:type="dcterms:W3CDTF">2019-11-26T03:00:45Z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951d41b-6b8e-4636-984f-012bff14ba18_Enabled">
    <vt:lpwstr>True</vt:lpwstr>
  </property>
  <property fmtid="{D5CDD505-2E9C-101B-9397-08002B2CF9AE}" pid="3" name="MSIP_Label_6951d41b-6b8e-4636-984f-012bff14ba18_SiteId">
    <vt:lpwstr>c98a79ca-5a9a-4791-a243-f06afd67464d</vt:lpwstr>
  </property>
  <property fmtid="{D5CDD505-2E9C-101B-9397-08002B2CF9AE}" pid="4" name="MSIP_Label_6951d41b-6b8e-4636-984f-012bff14ba18_Ref">
    <vt:lpwstr>https://api.informationprotection.azure.com/api/c98a79ca-5a9a-4791-a243-f06afd67464d</vt:lpwstr>
  </property>
  <property fmtid="{D5CDD505-2E9C-101B-9397-08002B2CF9AE}" pid="5" name="MSIP_Label_6951d41b-6b8e-4636-984f-012bff14ba18_Owner">
    <vt:lpwstr>rcrowley@smu.edu.sg</vt:lpwstr>
  </property>
  <property fmtid="{D5CDD505-2E9C-101B-9397-08002B2CF9AE}" pid="6" name="MSIP_Label_6951d41b-6b8e-4636-984f-012bff14ba18_SetDate">
    <vt:lpwstr>2018-03-26T12:46:26.1638542+08:00</vt:lpwstr>
  </property>
  <property fmtid="{D5CDD505-2E9C-101B-9397-08002B2CF9AE}" pid="7" name="MSIP_Label_6951d41b-6b8e-4636-984f-012bff14ba18_Name">
    <vt:lpwstr>Restricted</vt:lpwstr>
  </property>
  <property fmtid="{D5CDD505-2E9C-101B-9397-08002B2CF9AE}" pid="8" name="MSIP_Label_6951d41b-6b8e-4636-984f-012bff14ba18_Application">
    <vt:lpwstr>Microsoft Azure Information Protection</vt:lpwstr>
  </property>
  <property fmtid="{D5CDD505-2E9C-101B-9397-08002B2CF9AE}" pid="9" name="MSIP_Label_6951d41b-6b8e-4636-984f-012bff14ba18_Extended_MSFT_Method">
    <vt:lpwstr>Automatic</vt:lpwstr>
  </property>
  <property fmtid="{D5CDD505-2E9C-101B-9397-08002B2CF9AE}" pid="10" name="Sensitivity">
    <vt:lpwstr>Restricted</vt:lpwstr>
  </property>
</Properties>
</file>