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Dropbox\Teaching\FA\2019_Fall\Slides\Session_2\In_class\"/>
    </mc:Choice>
  </mc:AlternateContent>
  <xr:revisionPtr revIDLastSave="0" documentId="13_ncr:1_{51C4255E-A2F7-46F6-B9A3-6A8080EC6965}" xr6:coauthVersionLast="43" xr6:coauthVersionMax="43" xr10:uidLastSave="{00000000-0000-0000-0000-000000000000}"/>
  <bookViews>
    <workbookView xWindow="810" yWindow="-120" windowWidth="28110" windowHeight="16440" tabRatio="300" xr2:uid="{00000000-000D-0000-FFFF-FFFF00000000}"/>
  </bookViews>
  <sheets>
    <sheet name="Questions" sheetId="1" r:id="rId1"/>
    <sheet name="Starting balances" sheetId="2" r:id="rId2"/>
    <sheet name="General Journal" sheetId="3" r:id="rId3"/>
    <sheet name="General Ledger" sheetId="4" r:id="rId4"/>
    <sheet name="Trial Balance" sheetId="5" r:id="rId5"/>
  </sheet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5" l="1"/>
  <c r="C67" i="4"/>
  <c r="B67" i="4"/>
  <c r="C27" i="5" s="1"/>
  <c r="I59" i="4"/>
  <c r="H59" i="4"/>
  <c r="C26" i="5" s="1"/>
  <c r="F59" i="4"/>
  <c r="E59" i="4"/>
  <c r="C25" i="5" s="1"/>
  <c r="C59" i="4"/>
  <c r="B59" i="4"/>
  <c r="C24" i="5" s="1"/>
  <c r="I51" i="4"/>
  <c r="H51" i="4"/>
  <c r="C23" i="5" s="1"/>
  <c r="F51" i="4"/>
  <c r="E51" i="4"/>
  <c r="C22" i="5" s="1"/>
  <c r="C51" i="4"/>
  <c r="B51" i="4"/>
  <c r="C21" i="5" s="1"/>
  <c r="I43" i="4"/>
  <c r="H43" i="4"/>
  <c r="F43" i="4"/>
  <c r="D19" i="5" s="1"/>
  <c r="E43" i="4"/>
  <c r="C43" i="4"/>
  <c r="D18" i="5" s="1"/>
  <c r="B43" i="4"/>
  <c r="I35" i="4"/>
  <c r="D16" i="5" s="1"/>
  <c r="H35" i="4"/>
  <c r="F35" i="4"/>
  <c r="D15" i="5" s="1"/>
  <c r="E35" i="4"/>
  <c r="C35" i="4"/>
  <c r="D14" i="5" s="1"/>
  <c r="B35" i="4"/>
  <c r="I27" i="4"/>
  <c r="H27" i="4"/>
  <c r="C12" i="5" s="1"/>
  <c r="F27" i="4"/>
  <c r="D11" i="5" s="1"/>
  <c r="E27" i="4"/>
  <c r="C27" i="4"/>
  <c r="B27" i="4"/>
  <c r="C10" i="5" s="1"/>
  <c r="I19" i="4"/>
  <c r="D9" i="5" s="1"/>
  <c r="H19" i="4"/>
  <c r="F19" i="4"/>
  <c r="E19" i="4"/>
  <c r="C8" i="5" s="1"/>
  <c r="C19" i="4"/>
  <c r="B19" i="4"/>
  <c r="C5" i="5" s="1"/>
  <c r="I10" i="4"/>
  <c r="H10" i="4"/>
  <c r="C7" i="5" s="1"/>
  <c r="F10" i="4"/>
  <c r="E10" i="4"/>
  <c r="C6" i="5" s="1"/>
  <c r="C28" i="5" l="1"/>
  <c r="D28" i="5"/>
</calcChain>
</file>

<file path=xl/sharedStrings.xml><?xml version="1.0" encoding="utf-8"?>
<sst xmlns="http://schemas.openxmlformats.org/spreadsheetml/2006/main" count="172" uniqueCount="91">
  <si>
    <t>Homework 1: Helping Tea Corp</t>
  </si>
  <si>
    <t>The below questions focus on a company called Tea Corp.  This company prepared their journal entries, general ledger (T accounts) and trial balance already, but debits and credits didn't match in the trial balance!
You have been asked to figure out what went wrong, to fix it, and to help them close the books for the year.  They have provided all of the information they have in the next 4 tabs.
NOTE: Anything in green text will automatically calculate; anything in blue text is pulled from a different page.</t>
  </si>
  <si>
    <t>Question 1 [4 points: 1 per entry, 1 for totals]</t>
  </si>
  <si>
    <t>Your first task is to pinpoint the problems with their trial balance.  A trusted source has informed you that there are three errors, and all of these errors are in the general journal.  Find the three errors, and write down the corrected journal entries below, along with a short description of the error Tea Corp's accountant made.</t>
  </si>
  <si>
    <t>Error #1:</t>
  </si>
  <si>
    <t>Account</t>
  </si>
  <si>
    <t>DR</t>
  </si>
  <si>
    <t>CR</t>
  </si>
  <si>
    <t>Error #2:</t>
  </si>
  <si>
    <t>Error #3:</t>
  </si>
  <si>
    <t>Next, edit the journal and ledger to match the corrections.  The Trial balance updates itself automatically.  Verify that DR=CR and A=L+E using the trial balance.</t>
  </si>
  <si>
    <t>After correction…</t>
  </si>
  <si>
    <t>DR=</t>
  </si>
  <si>
    <t>CR=</t>
  </si>
  <si>
    <t>A=</t>
  </si>
  <si>
    <t>L + E =</t>
  </si>
  <si>
    <t>Question 2 [3 points: 1/2 per entry, 1 for totals]</t>
  </si>
  <si>
    <t>Now that you have a corrected trial balance, please record the following 4 adjusting entries for Tea Corp.</t>
  </si>
  <si>
    <t>1. An outstanding utilities expense of $1,000 that has not yet been billed to Tea Corp.</t>
  </si>
  <si>
    <t>2. Outstanding salaries of $2,000.</t>
  </si>
  <si>
    <t>3. Depreciation against equipment for a period of 1 year (straight line depreciation, 5 years of life with $20,000 in salvage value).</t>
  </si>
  <si>
    <t>4. Depreciation against the building of $12,000.</t>
  </si>
  <si>
    <t>JE 1:</t>
  </si>
  <si>
    <t>JE 2:</t>
  </si>
  <si>
    <t>JE 3:</t>
  </si>
  <si>
    <t>JE 4:</t>
  </si>
  <si>
    <t>Write the journal entries from question 2 into the general ledger.   Verify that DR=CR and A=L+E using the trial balance.</t>
  </si>
  <si>
    <t>After adjustment…</t>
  </si>
  <si>
    <t>Question 3 [3 points: 2 for entry, 1 for totals]</t>
  </si>
  <si>
    <t>Write the journal entry to close the books as 1 transaction to Retained Earnings (see the Session2_Activity-Answers.xlsx spreadsheet on elearn for an example).  Then, write those changes into the general ledger.  Verify that DR=CR and A=L+E using the trial balance.</t>
  </si>
  <si>
    <t>JE:</t>
  </si>
  <si>
    <t>After closing…</t>
  </si>
  <si>
    <t>FY2015 Statement of Financial Position, Tea Corp</t>
  </si>
  <si>
    <t>Assets</t>
  </si>
  <si>
    <t>Cash</t>
  </si>
  <si>
    <t>A/R</t>
  </si>
  <si>
    <t>Inventory</t>
  </si>
  <si>
    <t>Equipment</t>
  </si>
  <si>
    <t>Accum. Depr. (Equipment)</t>
  </si>
  <si>
    <t>Building (Building)</t>
  </si>
  <si>
    <t>Accum. Depr. (Building)</t>
  </si>
  <si>
    <t>Total Assets</t>
  </si>
  <si>
    <t>Liabilities</t>
  </si>
  <si>
    <t>A/P</t>
  </si>
  <si>
    <t>Salaries Payable</t>
  </si>
  <si>
    <t>Utilities Payable</t>
  </si>
  <si>
    <t>Total Liabilities</t>
  </si>
  <si>
    <t>Equity</t>
  </si>
  <si>
    <t>Retained Earnings</t>
  </si>
  <si>
    <t>Paid in Capital</t>
  </si>
  <si>
    <t>Total Equity</t>
  </si>
  <si>
    <t>Total Liabilities + Equity</t>
  </si>
  <si>
    <t>General Journal for Tea Corp</t>
  </si>
  <si>
    <t>Utilities Expense</t>
  </si>
  <si>
    <t>Cash</t>
  </si>
  <si>
    <t>Paid $3,000 utilities bill ($2,000 previously recorded) to Windfarm International.</t>
  </si>
  <si>
    <t>Cash</t>
  </si>
  <si>
    <t>Paid $5,000 owed to tea leaf supplier.</t>
  </si>
  <si>
    <t>Miscellaneous Expense</t>
  </si>
  <si>
    <t>Paid for staff trip to Bali.</t>
  </si>
  <si>
    <t>Cost of goods sold</t>
  </si>
  <si>
    <t>Revenue</t>
  </si>
  <si>
    <t>Inventory</t>
  </si>
  <si>
    <t>Made $23,000 cash in sales, COGS of $4,500</t>
  </si>
  <si>
    <t>Salaries payable</t>
  </si>
  <si>
    <t>Salaries expense</t>
  </si>
  <si>
    <t>Paid salaries of which $5000 was previously recognized as an expense.</t>
  </si>
  <si>
    <t>Insurer</t>
  </si>
  <si>
    <t>Building</t>
  </si>
  <si>
    <t>Insurance claim for burned down storage facility.</t>
  </si>
  <si>
    <t>Maintenance expense</t>
  </si>
  <si>
    <t>Extra maintenance for building to bring up to expected value.</t>
  </si>
  <si>
    <t>Loss</t>
  </si>
  <si>
    <t>Insurer</t>
  </si>
  <si>
    <t>Insurer covered 90% of warehouse loss.</t>
  </si>
  <si>
    <t>Paid 3,000 to Vintage Teapot Co.</t>
  </si>
  <si>
    <t>A/R</t>
  </si>
  <si>
    <t>Collected 6,000 cash from Banquets Inc.</t>
  </si>
  <si>
    <t>Building</t>
  </si>
  <si>
    <t>Revenue</t>
  </si>
  <si>
    <t>COGS</t>
  </si>
  <si>
    <t>Utilities expense</t>
  </si>
  <si>
    <t/>
  </si>
  <si>
    <t>Depreciation Expense</t>
  </si>
  <si>
    <t>Maintenance Expense</t>
  </si>
  <si>
    <t>Trial Balance</t>
  </si>
  <si>
    <t>Accounts payable</t>
  </si>
  <si>
    <t>Utilities payable</t>
  </si>
  <si>
    <t>Retained earnings</t>
  </si>
  <si>
    <t>Total</t>
  </si>
  <si>
    <t>Prepared by Dr Richard M. Crowley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</si>
</sst>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_([$$-409]* #,##0_);_([$$-409]* \(#,##0\);_([$$-409]* \-??_);_(@_)"/>
    <numFmt numFmtId="167" formatCode="_(\$* #,##0_);_(\$* \(#,##0\);_(\$* \-_);_(@_)"/>
  </numFmts>
  <fonts count="8" x14ac:knownFonts="1">
    <font>
      <sz val="11"/>
      <color rgb="FF000000"/>
      <name val="Calibri"/>
      <family val="2"/>
      <charset val="1"/>
    </font>
    <font>
      <b/>
      <u/>
      <sz val="11"/>
      <color rgb="FF000000"/>
      <name val="Calibri"/>
      <family val="2"/>
      <charset val="1"/>
    </font>
    <font>
      <b/>
      <sz val="11"/>
      <color rgb="FF000000"/>
      <name val="Calibri"/>
      <family val="2"/>
      <charset val="1"/>
    </font>
    <font>
      <i/>
      <sz val="11"/>
      <color rgb="FF000000"/>
      <name val="Calibri"/>
      <family val="2"/>
      <charset val="1"/>
    </font>
    <font>
      <sz val="11"/>
      <name val="Calibri"/>
      <family val="2"/>
      <charset val="1"/>
    </font>
    <font>
      <sz val="11"/>
      <color rgb="FF70AD47"/>
      <name val="Calibri"/>
      <family val="2"/>
      <charset val="1"/>
    </font>
    <font>
      <sz val="11"/>
      <color rgb="FF4472C4"/>
      <name val="Calibri"/>
      <family val="2"/>
      <charset val="1"/>
    </font>
    <font>
      <sz val="11"/>
      <color rgb="FF000000"/>
      <name val="Calibri"/>
      <family val="2"/>
      <charset val="1"/>
    </font>
  </fonts>
  <fills count="5">
    <fill>
      <patternFill patternType="none"/>
    </fill>
    <fill>
      <patternFill patternType="gray125"/>
    </fill>
    <fill>
      <patternFill patternType="solid">
        <fgColor rgb="FFFFE699"/>
        <bgColor rgb="FFF8CBAD"/>
      </patternFill>
    </fill>
    <fill>
      <patternFill patternType="solid">
        <fgColor rgb="FFC5E0B4"/>
        <bgColor rgb="FFCCFFCC"/>
      </patternFill>
    </fill>
    <fill>
      <patternFill patternType="solid">
        <fgColor rgb="FFF8CBAD"/>
        <bgColor rgb="FFFFE699"/>
      </patternFill>
    </fill>
  </fills>
  <borders count="9">
    <border>
      <left/>
      <right/>
      <top/>
      <bottom/>
      <diagonal/>
    </border>
    <border>
      <left/>
      <right/>
      <top style="thin">
        <color auto="1"/>
      </top>
      <bottom style="double">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double">
        <color auto="1"/>
      </bottom>
      <diagonal/>
    </border>
    <border>
      <left/>
      <right/>
      <top/>
      <bottom style="double">
        <color auto="1"/>
      </bottom>
      <diagonal/>
    </border>
    <border>
      <left/>
      <right/>
      <top style="thin">
        <color auto="1"/>
      </top>
      <bottom style="thin">
        <color auto="1"/>
      </bottom>
      <diagonal/>
    </border>
  </borders>
  <cellStyleXfs count="2">
    <xf numFmtId="0" fontId="0" fillId="0" borderId="0"/>
    <xf numFmtId="164" fontId="7" fillId="0" borderId="0" applyBorder="0" applyProtection="0"/>
  </cellStyleXfs>
  <cellXfs count="35">
    <xf numFmtId="0" fontId="0" fillId="0" borderId="0" xfId="0"/>
    <xf numFmtId="0" fontId="1" fillId="0" borderId="0" xfId="0" applyFont="1"/>
    <xf numFmtId="0" fontId="0" fillId="0" borderId="0" xfId="0" applyFont="1" applyAlignment="1">
      <alignment horizontal="right"/>
    </xf>
    <xf numFmtId="0" fontId="2" fillId="2" borderId="0" xfId="0" applyFont="1" applyFill="1"/>
    <xf numFmtId="0" fontId="0" fillId="2" borderId="0" xfId="0" applyFill="1"/>
    <xf numFmtId="0" fontId="0" fillId="0" borderId="0" xfId="0" applyAlignment="1">
      <alignment horizontal="left" vertical="top" wrapText="1"/>
    </xf>
    <xf numFmtId="0" fontId="2" fillId="0" borderId="0" xfId="0" applyFont="1"/>
    <xf numFmtId="165" fontId="0" fillId="0" borderId="0" xfId="1" applyNumberFormat="1" applyFont="1" applyBorder="1" applyAlignment="1" applyProtection="1"/>
    <xf numFmtId="0" fontId="2" fillId="3" borderId="0" xfId="0" applyFont="1" applyFill="1"/>
    <xf numFmtId="0" fontId="0" fillId="3" borderId="0" xfId="0" applyFill="1"/>
    <xf numFmtId="0" fontId="0" fillId="0" borderId="0" xfId="0" applyAlignment="1">
      <alignment horizontal="left" vertical="top"/>
    </xf>
    <xf numFmtId="0" fontId="2" fillId="4" borderId="0" xfId="0" applyFont="1" applyFill="1"/>
    <xf numFmtId="0" fontId="0" fillId="4" borderId="0" xfId="0" applyFill="1"/>
    <xf numFmtId="0" fontId="0" fillId="0" borderId="0" xfId="0" applyAlignment="1">
      <alignment horizontal="center"/>
    </xf>
    <xf numFmtId="166" fontId="0" fillId="0" borderId="0" xfId="0" applyNumberFormat="1"/>
    <xf numFmtId="0" fontId="3" fillId="0" borderId="0" xfId="0" applyFont="1"/>
    <xf numFmtId="166" fontId="0" fillId="0" borderId="1" xfId="0" applyNumberFormat="1" applyBorder="1"/>
    <xf numFmtId="0" fontId="0" fillId="0" borderId="0" xfId="0" applyBorder="1"/>
    <xf numFmtId="166" fontId="0" fillId="0" borderId="0" xfId="0" applyNumberFormat="1" applyBorder="1"/>
    <xf numFmtId="166" fontId="0" fillId="0" borderId="2" xfId="0" applyNumberFormat="1" applyBorder="1"/>
    <xf numFmtId="0" fontId="0" fillId="0" borderId="0" xfId="0" applyFont="1" applyAlignment="1"/>
    <xf numFmtId="165" fontId="4" fillId="0" borderId="0" xfId="1" applyNumberFormat="1" applyFont="1" applyBorder="1" applyAlignment="1" applyProtection="1"/>
    <xf numFmtId="165" fontId="4" fillId="0" borderId="4" xfId="1" applyNumberFormat="1" applyFont="1" applyBorder="1" applyAlignment="1" applyProtection="1"/>
    <xf numFmtId="165" fontId="4" fillId="0" borderId="5" xfId="1" applyNumberFormat="1" applyFont="1" applyBorder="1" applyAlignment="1" applyProtection="1"/>
    <xf numFmtId="165" fontId="4" fillId="0" borderId="6" xfId="1" applyNumberFormat="1" applyFont="1" applyBorder="1" applyAlignment="1" applyProtection="1"/>
    <xf numFmtId="165" fontId="4" fillId="0" borderId="7" xfId="1" applyNumberFormat="1" applyFont="1" applyBorder="1" applyAlignment="1" applyProtection="1"/>
    <xf numFmtId="165" fontId="5" fillId="0" borderId="5" xfId="1" applyNumberFormat="1" applyFont="1" applyBorder="1" applyAlignment="1" applyProtection="1"/>
    <xf numFmtId="165" fontId="5" fillId="0" borderId="0" xfId="1" applyNumberFormat="1" applyFont="1" applyBorder="1" applyAlignment="1" applyProtection="1"/>
    <xf numFmtId="0" fontId="0" fillId="0" borderId="8" xfId="0" applyBorder="1"/>
    <xf numFmtId="167" fontId="6" fillId="0" borderId="0" xfId="0" applyNumberFormat="1" applyFont="1"/>
    <xf numFmtId="0" fontId="0" fillId="0" borderId="1" xfId="0" applyFont="1" applyBorder="1"/>
    <xf numFmtId="167" fontId="5" fillId="0" borderId="1" xfId="0" applyNumberFormat="1" applyFont="1" applyBorder="1"/>
    <xf numFmtId="0" fontId="0" fillId="0" borderId="0" xfId="0" applyFont="1" applyBorder="1" applyAlignment="1">
      <alignment horizontal="left" vertical="top" wrapText="1"/>
    </xf>
    <xf numFmtId="0" fontId="0" fillId="0" borderId="0" xfId="0" applyFont="1" applyBorder="1" applyAlignment="1">
      <alignment horizontal="center"/>
    </xf>
    <xf numFmtId="165" fontId="4" fillId="0" borderId="3" xfId="1" applyNumberFormat="1" applyFont="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8CBAD"/>
      <rgbColor rgb="FF4472C4"/>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07"/>
  <sheetViews>
    <sheetView tabSelected="1" zoomScaleNormal="100" workbookViewId="0"/>
  </sheetViews>
  <sheetFormatPr defaultRowHeight="15" x14ac:dyDescent="0.25"/>
  <cols>
    <col min="1" max="2" width="8.5703125"/>
    <col min="3" max="3" width="25.7109375"/>
    <col min="4" max="4" width="8.5703125"/>
    <col min="5" max="5" width="10"/>
    <col min="6" max="6" width="8.5703125"/>
    <col min="7" max="7" width="10"/>
    <col min="8" max="1025" width="8.5703125"/>
  </cols>
  <sheetData>
    <row r="2" spans="2:8" x14ac:dyDescent="0.25">
      <c r="B2" s="1" t="s">
        <v>0</v>
      </c>
      <c r="H2" s="2" t="s">
        <v>90</v>
      </c>
    </row>
    <row r="4" spans="2:8" ht="15" customHeight="1" x14ac:dyDescent="0.25">
      <c r="B4" s="32" t="s">
        <v>1</v>
      </c>
      <c r="C4" s="32"/>
      <c r="D4" s="32"/>
      <c r="E4" s="32"/>
      <c r="F4" s="32"/>
      <c r="G4" s="32"/>
      <c r="H4" s="32"/>
    </row>
    <row r="5" spans="2:8" x14ac:dyDescent="0.25">
      <c r="B5" s="32"/>
      <c r="C5" s="32"/>
      <c r="D5" s="32"/>
      <c r="E5" s="32"/>
      <c r="F5" s="32"/>
      <c r="G5" s="32"/>
      <c r="H5" s="32"/>
    </row>
    <row r="6" spans="2:8" x14ac:dyDescent="0.25">
      <c r="B6" s="32"/>
      <c r="C6" s="32"/>
      <c r="D6" s="32"/>
      <c r="E6" s="32"/>
      <c r="F6" s="32"/>
      <c r="G6" s="32"/>
      <c r="H6" s="32"/>
    </row>
    <row r="7" spans="2:8" x14ac:dyDescent="0.25">
      <c r="B7" s="32"/>
      <c r="C7" s="32"/>
      <c r="D7" s="32"/>
      <c r="E7" s="32"/>
      <c r="F7" s="32"/>
      <c r="G7" s="32"/>
      <c r="H7" s="32"/>
    </row>
    <row r="8" spans="2:8" x14ac:dyDescent="0.25">
      <c r="B8" s="32"/>
      <c r="C8" s="32"/>
      <c r="D8" s="32"/>
      <c r="E8" s="32"/>
      <c r="F8" s="32"/>
      <c r="G8" s="32"/>
      <c r="H8" s="32"/>
    </row>
    <row r="9" spans="2:8" x14ac:dyDescent="0.25">
      <c r="B9" s="32"/>
      <c r="C9" s="32"/>
      <c r="D9" s="32"/>
      <c r="E9" s="32"/>
      <c r="F9" s="32"/>
      <c r="G9" s="32"/>
      <c r="H9" s="32"/>
    </row>
    <row r="10" spans="2:8" x14ac:dyDescent="0.25">
      <c r="B10" s="32"/>
      <c r="C10" s="32"/>
      <c r="D10" s="32"/>
      <c r="E10" s="32"/>
      <c r="F10" s="32"/>
      <c r="G10" s="32"/>
      <c r="H10" s="32"/>
    </row>
    <row r="11" spans="2:8" x14ac:dyDescent="0.25">
      <c r="B11" s="32"/>
      <c r="C11" s="32"/>
      <c r="D11" s="32"/>
      <c r="E11" s="32"/>
      <c r="F11" s="32"/>
      <c r="G11" s="32"/>
      <c r="H11" s="32"/>
    </row>
    <row r="12" spans="2:8" x14ac:dyDescent="0.25">
      <c r="B12" s="32"/>
      <c r="C12" s="32"/>
      <c r="D12" s="32"/>
      <c r="E12" s="32"/>
      <c r="F12" s="32"/>
      <c r="G12" s="32"/>
      <c r="H12" s="32"/>
    </row>
    <row r="14" spans="2:8" x14ac:dyDescent="0.25">
      <c r="B14" s="3" t="s">
        <v>2</v>
      </c>
      <c r="C14" s="4"/>
      <c r="D14" s="4"/>
      <c r="E14" s="4"/>
    </row>
    <row r="16" spans="2:8" ht="14.45" customHeight="1" x14ac:dyDescent="0.25">
      <c r="B16" s="32" t="s">
        <v>3</v>
      </c>
      <c r="C16" s="32"/>
      <c r="D16" s="32"/>
      <c r="E16" s="32"/>
      <c r="F16" s="32"/>
      <c r="G16" s="32"/>
      <c r="H16" s="32"/>
    </row>
    <row r="17" spans="2:8" x14ac:dyDescent="0.25">
      <c r="B17" s="32"/>
      <c r="C17" s="32"/>
      <c r="D17" s="32"/>
      <c r="E17" s="32"/>
      <c r="F17" s="32"/>
      <c r="G17" s="32"/>
      <c r="H17" s="32"/>
    </row>
    <row r="18" spans="2:8" x14ac:dyDescent="0.25">
      <c r="B18" s="32"/>
      <c r="C18" s="32"/>
      <c r="D18" s="32"/>
      <c r="E18" s="32"/>
      <c r="F18" s="32"/>
      <c r="G18" s="32"/>
      <c r="H18" s="32"/>
    </row>
    <row r="19" spans="2:8" x14ac:dyDescent="0.25">
      <c r="B19" s="32"/>
      <c r="C19" s="32"/>
      <c r="D19" s="32"/>
      <c r="E19" s="32"/>
      <c r="F19" s="32"/>
      <c r="G19" s="32"/>
      <c r="H19" s="32"/>
    </row>
    <row r="20" spans="2:8" x14ac:dyDescent="0.25">
      <c r="B20" s="5"/>
      <c r="C20" s="5"/>
      <c r="D20" s="5"/>
      <c r="E20" s="5"/>
      <c r="F20" s="5"/>
      <c r="G20" s="5"/>
      <c r="H20" s="5"/>
    </row>
    <row r="21" spans="2:8" x14ac:dyDescent="0.25">
      <c r="B21" t="s">
        <v>4</v>
      </c>
      <c r="C21" s="6" t="s">
        <v>5</v>
      </c>
      <c r="D21" s="6" t="s">
        <v>6</v>
      </c>
      <c r="E21" s="6" t="s">
        <v>7</v>
      </c>
    </row>
    <row r="22" spans="2:8" x14ac:dyDescent="0.25">
      <c r="C22" s="6"/>
      <c r="D22" s="7"/>
      <c r="E22" s="7"/>
    </row>
    <row r="23" spans="2:8" x14ac:dyDescent="0.25">
      <c r="D23" s="7"/>
      <c r="E23" s="7"/>
    </row>
    <row r="24" spans="2:8" x14ac:dyDescent="0.25">
      <c r="D24" s="7"/>
      <c r="E24" s="7"/>
    </row>
    <row r="25" spans="2:8" x14ac:dyDescent="0.25">
      <c r="D25" s="7"/>
      <c r="E25" s="7"/>
    </row>
    <row r="26" spans="2:8" x14ac:dyDescent="0.25">
      <c r="D26" s="7"/>
      <c r="E26" s="7"/>
    </row>
    <row r="27" spans="2:8" x14ac:dyDescent="0.25">
      <c r="D27" s="7"/>
      <c r="E27" s="7"/>
    </row>
    <row r="28" spans="2:8" x14ac:dyDescent="0.25">
      <c r="B28" t="s">
        <v>8</v>
      </c>
      <c r="C28" s="6" t="s">
        <v>5</v>
      </c>
      <c r="D28" s="7" t="s">
        <v>6</v>
      </c>
      <c r="E28" s="7" t="s">
        <v>7</v>
      </c>
    </row>
    <row r="29" spans="2:8" x14ac:dyDescent="0.25">
      <c r="C29" s="6"/>
      <c r="D29" s="7"/>
      <c r="E29" s="7"/>
    </row>
    <row r="30" spans="2:8" x14ac:dyDescent="0.25">
      <c r="D30" s="7"/>
      <c r="E30" s="7"/>
    </row>
    <row r="31" spans="2:8" x14ac:dyDescent="0.25">
      <c r="D31" s="7"/>
      <c r="E31" s="7"/>
    </row>
    <row r="32" spans="2:8" x14ac:dyDescent="0.25">
      <c r="D32" s="7"/>
      <c r="E32" s="7"/>
    </row>
    <row r="33" spans="2:8" x14ac:dyDescent="0.25">
      <c r="D33" s="7"/>
      <c r="E33" s="7"/>
    </row>
    <row r="34" spans="2:8" x14ac:dyDescent="0.25">
      <c r="D34" s="7"/>
      <c r="E34" s="7"/>
    </row>
    <row r="35" spans="2:8" x14ac:dyDescent="0.25">
      <c r="B35" t="s">
        <v>9</v>
      </c>
      <c r="C35" s="6" t="s">
        <v>5</v>
      </c>
      <c r="D35" s="7" t="s">
        <v>6</v>
      </c>
      <c r="E35" s="7" t="s">
        <v>7</v>
      </c>
    </row>
    <row r="36" spans="2:8" x14ac:dyDescent="0.25">
      <c r="C36" s="6"/>
      <c r="D36" s="7"/>
      <c r="E36" s="7"/>
    </row>
    <row r="37" spans="2:8" x14ac:dyDescent="0.25">
      <c r="D37" s="7"/>
      <c r="E37" s="7"/>
    </row>
    <row r="38" spans="2:8" x14ac:dyDescent="0.25">
      <c r="D38" s="7"/>
      <c r="E38" s="7"/>
    </row>
    <row r="39" spans="2:8" x14ac:dyDescent="0.25">
      <c r="D39" s="7"/>
      <c r="E39" s="7"/>
    </row>
    <row r="40" spans="2:8" x14ac:dyDescent="0.25">
      <c r="D40" s="7"/>
      <c r="E40" s="7"/>
    </row>
    <row r="41" spans="2:8" x14ac:dyDescent="0.25">
      <c r="D41" s="7"/>
      <c r="E41" s="7"/>
    </row>
    <row r="42" spans="2:8" ht="15" customHeight="1" x14ac:dyDescent="0.25">
      <c r="B42" s="32" t="s">
        <v>10</v>
      </c>
      <c r="C42" s="32"/>
      <c r="D42" s="32"/>
      <c r="E42" s="32"/>
      <c r="F42" s="32"/>
      <c r="G42" s="32"/>
      <c r="H42" s="32"/>
    </row>
    <row r="43" spans="2:8" x14ac:dyDescent="0.25">
      <c r="B43" s="32"/>
      <c r="C43" s="32"/>
      <c r="D43" s="32"/>
      <c r="E43" s="32"/>
      <c r="F43" s="32"/>
      <c r="G43" s="32"/>
      <c r="H43" s="32"/>
    </row>
    <row r="44" spans="2:8" x14ac:dyDescent="0.25">
      <c r="D44" s="7"/>
      <c r="E44" s="7"/>
    </row>
    <row r="45" spans="2:8" x14ac:dyDescent="0.25">
      <c r="C45" t="s">
        <v>11</v>
      </c>
    </row>
    <row r="46" spans="2:8" x14ac:dyDescent="0.25">
      <c r="D46" t="s">
        <v>12</v>
      </c>
      <c r="E46" s="7"/>
      <c r="F46" t="s">
        <v>13</v>
      </c>
      <c r="G46" s="7"/>
    </row>
    <row r="47" spans="2:8" x14ac:dyDescent="0.25">
      <c r="D47" t="s">
        <v>14</v>
      </c>
      <c r="E47" s="7"/>
      <c r="F47" t="s">
        <v>15</v>
      </c>
      <c r="G47" s="7"/>
    </row>
    <row r="49" spans="2:8" x14ac:dyDescent="0.25">
      <c r="B49" s="8" t="s">
        <v>16</v>
      </c>
      <c r="C49" s="9"/>
      <c r="D49" s="9"/>
      <c r="E49" s="9"/>
    </row>
    <row r="50" spans="2:8" x14ac:dyDescent="0.25">
      <c r="B50" s="6"/>
    </row>
    <row r="51" spans="2:8" ht="15" customHeight="1" x14ac:dyDescent="0.25">
      <c r="B51" s="32" t="s">
        <v>17</v>
      </c>
      <c r="C51" s="32"/>
      <c r="D51" s="32"/>
      <c r="E51" s="32"/>
      <c r="F51" s="32"/>
      <c r="G51" s="32"/>
      <c r="H51" s="32"/>
    </row>
    <row r="52" spans="2:8" x14ac:dyDescent="0.25">
      <c r="B52" s="32"/>
      <c r="C52" s="32"/>
      <c r="D52" s="32"/>
      <c r="E52" s="32"/>
      <c r="F52" s="32"/>
      <c r="G52" s="32"/>
      <c r="H52" s="32"/>
    </row>
    <row r="54" spans="2:8" x14ac:dyDescent="0.25">
      <c r="B54" t="s">
        <v>18</v>
      </c>
    </row>
    <row r="55" spans="2:8" x14ac:dyDescent="0.25">
      <c r="B55" t="s">
        <v>19</v>
      </c>
    </row>
    <row r="56" spans="2:8" x14ac:dyDescent="0.25">
      <c r="B56" t="s">
        <v>20</v>
      </c>
    </row>
    <row r="57" spans="2:8" x14ac:dyDescent="0.25">
      <c r="B57" t="s">
        <v>21</v>
      </c>
    </row>
    <row r="60" spans="2:8" x14ac:dyDescent="0.25">
      <c r="B60" t="s">
        <v>22</v>
      </c>
      <c r="C60" s="6" t="s">
        <v>5</v>
      </c>
      <c r="D60" s="6" t="s">
        <v>6</v>
      </c>
      <c r="E60" s="6" t="s">
        <v>7</v>
      </c>
    </row>
    <row r="61" spans="2:8" x14ac:dyDescent="0.25">
      <c r="D61" s="7"/>
      <c r="E61" s="7"/>
    </row>
    <row r="62" spans="2:8" x14ac:dyDescent="0.25">
      <c r="D62" s="7"/>
      <c r="E62" s="7"/>
    </row>
    <row r="63" spans="2:8" x14ac:dyDescent="0.25">
      <c r="D63" s="7"/>
      <c r="E63" s="7"/>
    </row>
    <row r="64" spans="2:8" x14ac:dyDescent="0.25">
      <c r="D64" s="7"/>
      <c r="E64" s="7"/>
    </row>
    <row r="65" spans="2:8" x14ac:dyDescent="0.25">
      <c r="B65" t="s">
        <v>23</v>
      </c>
      <c r="C65" s="6" t="s">
        <v>5</v>
      </c>
      <c r="D65" s="7" t="s">
        <v>6</v>
      </c>
      <c r="E65" s="7" t="s">
        <v>7</v>
      </c>
    </row>
    <row r="66" spans="2:8" x14ac:dyDescent="0.25">
      <c r="D66" s="7"/>
      <c r="E66" s="7"/>
    </row>
    <row r="67" spans="2:8" x14ac:dyDescent="0.25">
      <c r="D67" s="7"/>
      <c r="E67" s="7"/>
    </row>
    <row r="68" spans="2:8" x14ac:dyDescent="0.25">
      <c r="D68" s="7"/>
      <c r="E68" s="7"/>
    </row>
    <row r="69" spans="2:8" x14ac:dyDescent="0.25">
      <c r="D69" s="7"/>
      <c r="E69" s="7"/>
    </row>
    <row r="70" spans="2:8" x14ac:dyDescent="0.25">
      <c r="B70" t="s">
        <v>24</v>
      </c>
      <c r="C70" s="6" t="s">
        <v>5</v>
      </c>
      <c r="D70" s="7" t="s">
        <v>6</v>
      </c>
      <c r="E70" s="7" t="s">
        <v>7</v>
      </c>
    </row>
    <row r="71" spans="2:8" x14ac:dyDescent="0.25">
      <c r="D71" s="7"/>
      <c r="E71" s="7"/>
    </row>
    <row r="72" spans="2:8" x14ac:dyDescent="0.25">
      <c r="D72" s="7"/>
      <c r="E72" s="7"/>
    </row>
    <row r="73" spans="2:8" x14ac:dyDescent="0.25">
      <c r="D73" s="7"/>
      <c r="E73" s="7"/>
    </row>
    <row r="74" spans="2:8" x14ac:dyDescent="0.25">
      <c r="D74" s="7"/>
      <c r="E74" s="7"/>
    </row>
    <row r="75" spans="2:8" x14ac:dyDescent="0.25">
      <c r="B75" t="s">
        <v>25</v>
      </c>
      <c r="C75" s="6" t="s">
        <v>5</v>
      </c>
      <c r="D75" s="7" t="s">
        <v>6</v>
      </c>
      <c r="E75" s="7" t="s">
        <v>7</v>
      </c>
    </row>
    <row r="76" spans="2:8" x14ac:dyDescent="0.25">
      <c r="D76" s="7"/>
      <c r="E76" s="7"/>
    </row>
    <row r="77" spans="2:8" x14ac:dyDescent="0.25">
      <c r="D77" s="7"/>
      <c r="E77" s="7"/>
    </row>
    <row r="78" spans="2:8" x14ac:dyDescent="0.25">
      <c r="D78" s="7"/>
      <c r="E78" s="7"/>
    </row>
    <row r="79" spans="2:8" x14ac:dyDescent="0.25">
      <c r="D79" s="7"/>
      <c r="E79" s="7"/>
    </row>
    <row r="80" spans="2:8" ht="15" customHeight="1" x14ac:dyDescent="0.25">
      <c r="B80" s="32" t="s">
        <v>26</v>
      </c>
      <c r="C80" s="32"/>
      <c r="D80" s="32"/>
      <c r="E80" s="32"/>
      <c r="F80" s="32"/>
      <c r="G80" s="32"/>
      <c r="H80" s="32"/>
    </row>
    <row r="81" spans="2:8" x14ac:dyDescent="0.25">
      <c r="B81" s="32"/>
      <c r="C81" s="32"/>
      <c r="D81" s="32"/>
      <c r="E81" s="32"/>
      <c r="F81" s="32"/>
      <c r="G81" s="32"/>
      <c r="H81" s="32"/>
    </row>
    <row r="82" spans="2:8" x14ac:dyDescent="0.25">
      <c r="B82" s="5"/>
      <c r="C82" s="5"/>
      <c r="D82" s="5"/>
      <c r="E82" s="5"/>
      <c r="F82" s="5"/>
      <c r="G82" s="5"/>
      <c r="H82" s="5"/>
    </row>
    <row r="83" spans="2:8" x14ac:dyDescent="0.25">
      <c r="C83" t="s">
        <v>27</v>
      </c>
      <c r="H83" s="10"/>
    </row>
    <row r="84" spans="2:8" x14ac:dyDescent="0.25">
      <c r="D84" t="s">
        <v>12</v>
      </c>
      <c r="E84" s="7"/>
      <c r="F84" t="s">
        <v>13</v>
      </c>
      <c r="G84" s="7"/>
    </row>
    <row r="85" spans="2:8" x14ac:dyDescent="0.25">
      <c r="D85" t="s">
        <v>14</v>
      </c>
      <c r="E85" s="7"/>
      <c r="F85" t="s">
        <v>15</v>
      </c>
      <c r="G85" s="7"/>
    </row>
    <row r="87" spans="2:8" x14ac:dyDescent="0.25">
      <c r="B87" s="11" t="s">
        <v>28</v>
      </c>
      <c r="C87" s="12"/>
      <c r="D87" s="12"/>
      <c r="E87" s="12"/>
    </row>
    <row r="88" spans="2:8" x14ac:dyDescent="0.25">
      <c r="B88" s="6"/>
    </row>
    <row r="89" spans="2:8" ht="15" customHeight="1" x14ac:dyDescent="0.25">
      <c r="B89" s="32" t="s">
        <v>29</v>
      </c>
      <c r="C89" s="32"/>
      <c r="D89" s="32"/>
      <c r="E89" s="32"/>
      <c r="F89" s="32"/>
      <c r="G89" s="32"/>
      <c r="H89" s="32"/>
    </row>
    <row r="90" spans="2:8" x14ac:dyDescent="0.25">
      <c r="B90" s="32"/>
      <c r="C90" s="32"/>
      <c r="D90" s="32"/>
      <c r="E90" s="32"/>
      <c r="F90" s="32"/>
      <c r="G90" s="32"/>
      <c r="H90" s="32"/>
    </row>
    <row r="91" spans="2:8" x14ac:dyDescent="0.25">
      <c r="B91" s="32"/>
      <c r="C91" s="32"/>
      <c r="D91" s="32"/>
      <c r="E91" s="32"/>
      <c r="F91" s="32"/>
      <c r="G91" s="32"/>
      <c r="H91" s="32"/>
    </row>
    <row r="93" spans="2:8" x14ac:dyDescent="0.25">
      <c r="B93" t="s">
        <v>30</v>
      </c>
      <c r="C93" s="6" t="s">
        <v>5</v>
      </c>
      <c r="D93" s="6" t="s">
        <v>6</v>
      </c>
      <c r="E93" s="6" t="s">
        <v>7</v>
      </c>
    </row>
    <row r="94" spans="2:8" x14ac:dyDescent="0.25">
      <c r="D94" s="7"/>
      <c r="E94" s="7"/>
    </row>
    <row r="95" spans="2:8" x14ac:dyDescent="0.25">
      <c r="D95" s="7"/>
      <c r="E95" s="7"/>
    </row>
    <row r="96" spans="2:8" x14ac:dyDescent="0.25">
      <c r="D96" s="7"/>
      <c r="E96" s="7"/>
    </row>
    <row r="97" spans="3:7" x14ac:dyDescent="0.25">
      <c r="D97" s="7"/>
      <c r="E97" s="7"/>
    </row>
    <row r="98" spans="3:7" x14ac:dyDescent="0.25">
      <c r="D98" s="7"/>
      <c r="E98" s="7"/>
    </row>
    <row r="99" spans="3:7" x14ac:dyDescent="0.25">
      <c r="D99" s="7"/>
      <c r="E99" s="7"/>
    </row>
    <row r="100" spans="3:7" x14ac:dyDescent="0.25">
      <c r="D100" s="7"/>
      <c r="E100" s="7"/>
    </row>
    <row r="101" spans="3:7" x14ac:dyDescent="0.25">
      <c r="D101" s="7"/>
      <c r="E101" s="7"/>
    </row>
    <row r="102" spans="3:7" x14ac:dyDescent="0.25">
      <c r="D102" s="7"/>
      <c r="E102" s="7"/>
    </row>
    <row r="103" spans="3:7" x14ac:dyDescent="0.25">
      <c r="D103" s="7"/>
      <c r="E103" s="7"/>
    </row>
    <row r="104" spans="3:7" x14ac:dyDescent="0.25">
      <c r="D104" s="7"/>
      <c r="E104" s="7"/>
    </row>
    <row r="105" spans="3:7" x14ac:dyDescent="0.25">
      <c r="C105" t="s">
        <v>31</v>
      </c>
    </row>
    <row r="106" spans="3:7" x14ac:dyDescent="0.25">
      <c r="D106" t="s">
        <v>12</v>
      </c>
      <c r="E106" s="7"/>
      <c r="F106" t="s">
        <v>13</v>
      </c>
      <c r="G106" s="7"/>
    </row>
    <row r="107" spans="3:7" x14ac:dyDescent="0.25">
      <c r="D107" t="s">
        <v>14</v>
      </c>
      <c r="E107" s="7"/>
      <c r="F107" t="s">
        <v>15</v>
      </c>
      <c r="G107" s="7"/>
    </row>
  </sheetData>
  <mergeCells count="6">
    <mergeCell ref="B89:H91"/>
    <mergeCell ref="B4:H12"/>
    <mergeCell ref="B16:H19"/>
    <mergeCell ref="B42:H43"/>
    <mergeCell ref="B51:H52"/>
    <mergeCell ref="B80:H81"/>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5"/>
  <sheetViews>
    <sheetView zoomScaleNormal="100" workbookViewId="0"/>
  </sheetViews>
  <sheetFormatPr defaultRowHeight="15" x14ac:dyDescent="0.25"/>
  <cols>
    <col min="1" max="1" width="8.5703125"/>
    <col min="2" max="2" width="34.5703125"/>
    <col min="3" max="3" width="12.140625"/>
    <col min="4" max="4" width="10"/>
    <col min="5" max="1025" width="8.5703125"/>
  </cols>
  <sheetData>
    <row r="2" spans="2:5" x14ac:dyDescent="0.25">
      <c r="B2" s="33" t="s">
        <v>32</v>
      </c>
      <c r="C2" s="33"/>
      <c r="D2" s="33"/>
      <c r="E2" s="33"/>
    </row>
    <row r="3" spans="2:5" x14ac:dyDescent="0.25">
      <c r="B3" s="13"/>
      <c r="C3" s="13" t="s">
        <v>6</v>
      </c>
      <c r="D3" s="13" t="s">
        <v>7</v>
      </c>
      <c r="E3" s="13"/>
    </row>
    <row r="4" spans="2:5" x14ac:dyDescent="0.25">
      <c r="B4" s="6" t="s">
        <v>33</v>
      </c>
      <c r="C4" s="14"/>
      <c r="D4" s="14"/>
    </row>
    <row r="5" spans="2:5" x14ac:dyDescent="0.25">
      <c r="B5" t="s">
        <v>34</v>
      </c>
      <c r="C5" s="14">
        <v>40000</v>
      </c>
      <c r="D5" s="14"/>
    </row>
    <row r="6" spans="2:5" x14ac:dyDescent="0.25">
      <c r="B6" t="s">
        <v>35</v>
      </c>
      <c r="C6" s="14">
        <v>10000</v>
      </c>
      <c r="D6" s="14"/>
    </row>
    <row r="7" spans="2:5" x14ac:dyDescent="0.25">
      <c r="B7" t="s">
        <v>36</v>
      </c>
      <c r="C7" s="14">
        <v>4500</v>
      </c>
      <c r="D7" s="14"/>
    </row>
    <row r="8" spans="2:5" x14ac:dyDescent="0.25">
      <c r="B8" t="s">
        <v>37</v>
      </c>
      <c r="C8" s="14">
        <v>100000</v>
      </c>
      <c r="D8" s="14"/>
    </row>
    <row r="9" spans="2:5" x14ac:dyDescent="0.25">
      <c r="B9" t="s">
        <v>38</v>
      </c>
      <c r="D9" s="14">
        <v>16000</v>
      </c>
    </row>
    <row r="10" spans="2:5" x14ac:dyDescent="0.25">
      <c r="B10" t="s">
        <v>39</v>
      </c>
      <c r="C10" s="14">
        <v>100000</v>
      </c>
      <c r="D10" s="14"/>
    </row>
    <row r="11" spans="2:5" x14ac:dyDescent="0.25">
      <c r="B11" t="s">
        <v>40</v>
      </c>
      <c r="D11" s="14">
        <v>50000</v>
      </c>
    </row>
    <row r="12" spans="2:5" x14ac:dyDescent="0.25">
      <c r="B12" s="15" t="s">
        <v>41</v>
      </c>
      <c r="C12" s="16">
        <v>188500</v>
      </c>
      <c r="D12" s="16"/>
    </row>
    <row r="13" spans="2:5" x14ac:dyDescent="0.25">
      <c r="C13" s="17"/>
      <c r="D13" s="18"/>
    </row>
    <row r="14" spans="2:5" x14ac:dyDescent="0.25">
      <c r="B14" s="6" t="s">
        <v>42</v>
      </c>
      <c r="D14" s="14"/>
    </row>
    <row r="15" spans="2:5" x14ac:dyDescent="0.25">
      <c r="B15" t="s">
        <v>43</v>
      </c>
      <c r="C15" s="14"/>
      <c r="D15" s="14">
        <v>10000</v>
      </c>
    </row>
    <row r="16" spans="2:5" x14ac:dyDescent="0.25">
      <c r="B16" t="s">
        <v>44</v>
      </c>
      <c r="C16" s="14"/>
      <c r="D16" s="14">
        <v>5000</v>
      </c>
    </row>
    <row r="17" spans="2:4" x14ac:dyDescent="0.25">
      <c r="B17" t="s">
        <v>45</v>
      </c>
      <c r="C17" s="14"/>
      <c r="D17" s="14">
        <v>2000</v>
      </c>
    </row>
    <row r="18" spans="2:4" x14ac:dyDescent="0.25">
      <c r="B18" s="15" t="s">
        <v>46</v>
      </c>
      <c r="C18" s="19"/>
      <c r="D18" s="19">
        <v>17000</v>
      </c>
    </row>
    <row r="19" spans="2:4" x14ac:dyDescent="0.25">
      <c r="C19" s="14"/>
      <c r="D19" s="14"/>
    </row>
    <row r="20" spans="2:4" x14ac:dyDescent="0.25">
      <c r="B20" s="6" t="s">
        <v>47</v>
      </c>
      <c r="C20" s="14"/>
      <c r="D20" s="14"/>
    </row>
    <row r="21" spans="2:4" x14ac:dyDescent="0.25">
      <c r="B21" t="s">
        <v>48</v>
      </c>
      <c r="C21" s="14"/>
      <c r="D21" s="14">
        <v>71500</v>
      </c>
    </row>
    <row r="22" spans="2:4" x14ac:dyDescent="0.25">
      <c r="B22" t="s">
        <v>49</v>
      </c>
      <c r="C22" s="14"/>
      <c r="D22" s="14">
        <v>100000</v>
      </c>
    </row>
    <row r="23" spans="2:4" x14ac:dyDescent="0.25">
      <c r="B23" s="15" t="s">
        <v>50</v>
      </c>
      <c r="C23" s="19"/>
      <c r="D23" s="19">
        <v>171500</v>
      </c>
    </row>
    <row r="24" spans="2:4" x14ac:dyDescent="0.25">
      <c r="C24" s="14"/>
      <c r="D24" s="14"/>
    </row>
    <row r="25" spans="2:4" x14ac:dyDescent="0.25">
      <c r="B25" s="15" t="s">
        <v>51</v>
      </c>
      <c r="C25" s="14"/>
      <c r="D25" s="16">
        <v>188500</v>
      </c>
    </row>
  </sheetData>
  <mergeCells count="1">
    <mergeCell ref="B2:E2"/>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topLeftCell="A4" zoomScaleNormal="100" workbookViewId="0">
      <selection activeCell="C17" sqref="C17"/>
    </sheetView>
  </sheetViews>
  <sheetFormatPr defaultRowHeight="15" x14ac:dyDescent="0.25"/>
  <cols>
    <col min="1" max="2" width="8.5703125"/>
    <col min="3" max="3" width="31.5703125"/>
    <col min="4" max="4" width="11.85546875"/>
    <col min="5" max="5" width="10.42578125"/>
    <col min="6" max="1025" width="8.5703125"/>
  </cols>
  <sheetData>
    <row r="2" spans="2:5" x14ac:dyDescent="0.25">
      <c r="B2" s="33" t="s">
        <v>52</v>
      </c>
      <c r="C2" s="33"/>
      <c r="D2" s="33"/>
      <c r="E2" s="33"/>
    </row>
    <row r="4" spans="2:5" x14ac:dyDescent="0.25">
      <c r="D4" s="2" t="s">
        <v>6</v>
      </c>
      <c r="E4" s="2" t="s">
        <v>7</v>
      </c>
    </row>
    <row r="5" spans="2:5" x14ac:dyDescent="0.25">
      <c r="B5">
        <v>1</v>
      </c>
      <c r="C5" t="s">
        <v>53</v>
      </c>
      <c r="D5" s="7">
        <v>1000</v>
      </c>
      <c r="E5" s="7"/>
    </row>
    <row r="6" spans="2:5" x14ac:dyDescent="0.25">
      <c r="C6" t="s">
        <v>45</v>
      </c>
      <c r="D6" s="7">
        <v>2000</v>
      </c>
      <c r="E6" s="7"/>
    </row>
    <row r="7" spans="2:5" x14ac:dyDescent="0.25">
      <c r="C7" t="s">
        <v>54</v>
      </c>
      <c r="D7" s="7">
        <v>3000</v>
      </c>
      <c r="E7" s="7"/>
    </row>
    <row r="8" spans="2:5" x14ac:dyDescent="0.25">
      <c r="C8" s="20" t="s">
        <v>55</v>
      </c>
      <c r="D8" s="20"/>
      <c r="E8" s="20"/>
    </row>
    <row r="10" spans="2:5" x14ac:dyDescent="0.25">
      <c r="B10">
        <v>2</v>
      </c>
      <c r="C10" t="s">
        <v>43</v>
      </c>
      <c r="D10" s="7">
        <v>5000</v>
      </c>
      <c r="E10" s="7"/>
    </row>
    <row r="11" spans="2:5" x14ac:dyDescent="0.25">
      <c r="C11" t="s">
        <v>56</v>
      </c>
      <c r="D11" s="7"/>
      <c r="E11" s="7">
        <v>5000</v>
      </c>
    </row>
    <row r="12" spans="2:5" x14ac:dyDescent="0.25">
      <c r="C12" t="s">
        <v>57</v>
      </c>
      <c r="D12" s="7"/>
      <c r="E12" s="7"/>
    </row>
    <row r="13" spans="2:5" x14ac:dyDescent="0.25">
      <c r="D13" s="7"/>
      <c r="E13" s="7"/>
    </row>
    <row r="14" spans="2:5" x14ac:dyDescent="0.25">
      <c r="B14">
        <v>3</v>
      </c>
      <c r="C14" t="s">
        <v>58</v>
      </c>
      <c r="D14" s="7">
        <v>10000</v>
      </c>
      <c r="E14" s="7"/>
    </row>
    <row r="15" spans="2:5" x14ac:dyDescent="0.25">
      <c r="C15" t="s">
        <v>54</v>
      </c>
      <c r="D15" s="7"/>
      <c r="E15" s="7">
        <v>10000</v>
      </c>
    </row>
    <row r="16" spans="2:5" x14ac:dyDescent="0.25">
      <c r="C16" t="s">
        <v>59</v>
      </c>
      <c r="D16" s="7"/>
      <c r="E16" s="7"/>
    </row>
    <row r="17" spans="2:5" x14ac:dyDescent="0.25">
      <c r="D17" s="7"/>
      <c r="E17" s="7"/>
    </row>
    <row r="18" spans="2:5" x14ac:dyDescent="0.25">
      <c r="B18">
        <v>4</v>
      </c>
      <c r="C18" t="s">
        <v>34</v>
      </c>
      <c r="D18" s="7">
        <v>23000</v>
      </c>
      <c r="E18" s="7"/>
    </row>
    <row r="19" spans="2:5" x14ac:dyDescent="0.25">
      <c r="C19" t="s">
        <v>60</v>
      </c>
      <c r="D19" s="7">
        <v>4500</v>
      </c>
      <c r="E19" s="7"/>
    </row>
    <row r="20" spans="2:5" x14ac:dyDescent="0.25">
      <c r="C20" t="s">
        <v>61</v>
      </c>
      <c r="D20" s="7"/>
      <c r="E20" s="7">
        <v>23000</v>
      </c>
    </row>
    <row r="21" spans="2:5" x14ac:dyDescent="0.25">
      <c r="C21" t="s">
        <v>62</v>
      </c>
      <c r="D21" s="7"/>
      <c r="E21" s="7">
        <v>5400</v>
      </c>
    </row>
    <row r="22" spans="2:5" x14ac:dyDescent="0.25">
      <c r="C22" t="s">
        <v>63</v>
      </c>
      <c r="D22" s="7"/>
      <c r="E22" s="7"/>
    </row>
    <row r="23" spans="2:5" x14ac:dyDescent="0.25">
      <c r="D23" s="7"/>
      <c r="E23" s="7"/>
    </row>
    <row r="24" spans="2:5" x14ac:dyDescent="0.25">
      <c r="B24">
        <v>5</v>
      </c>
      <c r="C24" t="s">
        <v>64</v>
      </c>
      <c r="D24" s="7">
        <v>5000</v>
      </c>
      <c r="E24" s="7"/>
    </row>
    <row r="25" spans="2:5" x14ac:dyDescent="0.25">
      <c r="C25" t="s">
        <v>65</v>
      </c>
      <c r="D25" s="7">
        <v>1000</v>
      </c>
      <c r="E25" s="7"/>
    </row>
    <row r="26" spans="2:5" x14ac:dyDescent="0.25">
      <c r="C26" t="s">
        <v>54</v>
      </c>
      <c r="D26" s="7"/>
      <c r="E26" s="7">
        <v>6000</v>
      </c>
    </row>
    <row r="27" spans="2:5" x14ac:dyDescent="0.25">
      <c r="C27" t="s">
        <v>66</v>
      </c>
      <c r="D27" s="7"/>
      <c r="E27" s="7"/>
    </row>
    <row r="28" spans="2:5" x14ac:dyDescent="0.25">
      <c r="D28" s="7"/>
      <c r="E28" s="7"/>
    </row>
    <row r="29" spans="2:5" x14ac:dyDescent="0.25">
      <c r="B29">
        <v>6</v>
      </c>
      <c r="C29" t="s">
        <v>67</v>
      </c>
      <c r="D29" s="7">
        <v>20000</v>
      </c>
      <c r="E29" s="7"/>
    </row>
    <row r="30" spans="2:5" x14ac:dyDescent="0.25">
      <c r="C30" t="s">
        <v>68</v>
      </c>
      <c r="D30" s="7"/>
      <c r="E30" s="7">
        <v>20000</v>
      </c>
    </row>
    <row r="31" spans="2:5" x14ac:dyDescent="0.25">
      <c r="C31" t="s">
        <v>69</v>
      </c>
      <c r="D31" s="7"/>
      <c r="E31" s="7"/>
    </row>
    <row r="32" spans="2:5" x14ac:dyDescent="0.25">
      <c r="D32" s="7"/>
      <c r="E32" s="7"/>
    </row>
    <row r="33" spans="2:5" x14ac:dyDescent="0.25">
      <c r="B33">
        <v>7</v>
      </c>
      <c r="C33" t="s">
        <v>70</v>
      </c>
      <c r="D33" s="7">
        <v>5000</v>
      </c>
      <c r="E33" s="7"/>
    </row>
    <row r="34" spans="2:5" x14ac:dyDescent="0.25">
      <c r="C34" t="s">
        <v>54</v>
      </c>
      <c r="D34" s="7"/>
      <c r="E34" s="7">
        <v>5000</v>
      </c>
    </row>
    <row r="35" spans="2:5" x14ac:dyDescent="0.25">
      <c r="C35" t="s">
        <v>71</v>
      </c>
      <c r="D35" s="7"/>
      <c r="E35" s="7"/>
    </row>
    <row r="36" spans="2:5" x14ac:dyDescent="0.25">
      <c r="D36" s="7"/>
      <c r="E36" s="7"/>
    </row>
    <row r="37" spans="2:5" x14ac:dyDescent="0.25">
      <c r="B37">
        <v>8</v>
      </c>
      <c r="C37" t="s">
        <v>34</v>
      </c>
      <c r="D37" s="7">
        <v>18000</v>
      </c>
      <c r="E37" s="7"/>
    </row>
    <row r="38" spans="2:5" x14ac:dyDescent="0.25">
      <c r="C38" t="s">
        <v>72</v>
      </c>
      <c r="D38" s="7">
        <v>2000</v>
      </c>
      <c r="E38" s="7"/>
    </row>
    <row r="39" spans="2:5" x14ac:dyDescent="0.25">
      <c r="C39" t="s">
        <v>73</v>
      </c>
      <c r="D39" s="7"/>
      <c r="E39" s="7">
        <v>20000</v>
      </c>
    </row>
    <row r="40" spans="2:5" x14ac:dyDescent="0.25">
      <c r="C40" t="s">
        <v>74</v>
      </c>
      <c r="D40" s="7"/>
      <c r="E40" s="7"/>
    </row>
    <row r="41" spans="2:5" x14ac:dyDescent="0.25">
      <c r="D41" s="7"/>
      <c r="E41" s="7"/>
    </row>
    <row r="42" spans="2:5" x14ac:dyDescent="0.25">
      <c r="B42">
        <v>9</v>
      </c>
      <c r="C42" t="s">
        <v>43</v>
      </c>
      <c r="D42" s="7">
        <v>2000</v>
      </c>
      <c r="E42" s="7"/>
    </row>
    <row r="43" spans="2:5" x14ac:dyDescent="0.25">
      <c r="C43" t="s">
        <v>56</v>
      </c>
      <c r="D43" s="7"/>
      <c r="E43" s="7">
        <v>2000</v>
      </c>
    </row>
    <row r="44" spans="2:5" x14ac:dyDescent="0.25">
      <c r="C44" t="s">
        <v>75</v>
      </c>
      <c r="D44" s="7"/>
      <c r="E44" s="7"/>
    </row>
    <row r="45" spans="2:5" x14ac:dyDescent="0.25">
      <c r="D45" s="7"/>
      <c r="E45" s="7"/>
    </row>
    <row r="46" spans="2:5" x14ac:dyDescent="0.25">
      <c r="B46">
        <v>10</v>
      </c>
      <c r="C46" t="s">
        <v>34</v>
      </c>
      <c r="D46" s="7">
        <v>6000</v>
      </c>
      <c r="E46" s="7"/>
    </row>
    <row r="47" spans="2:5" x14ac:dyDescent="0.25">
      <c r="C47" t="s">
        <v>76</v>
      </c>
      <c r="D47" s="7"/>
      <c r="E47" s="7">
        <v>6000</v>
      </c>
    </row>
    <row r="48" spans="2:5" x14ac:dyDescent="0.25">
      <c r="C48" t="s">
        <v>77</v>
      </c>
      <c r="D48" s="7"/>
      <c r="E48" s="7"/>
    </row>
  </sheetData>
  <mergeCells count="1">
    <mergeCell ref="B2:E2"/>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67"/>
  <sheetViews>
    <sheetView zoomScaleNormal="100" workbookViewId="0"/>
  </sheetViews>
  <sheetFormatPr defaultRowHeight="15" x14ac:dyDescent="0.25"/>
  <cols>
    <col min="1" max="1" width="8.140625" style="7"/>
    <col min="2" max="3" width="12.140625" style="7"/>
    <col min="4" max="4" width="8.140625" style="7"/>
    <col min="5" max="6" width="12.140625" style="7"/>
    <col min="7" max="7" width="8.140625" style="7"/>
    <col min="8" max="9" width="12.140625" style="7"/>
    <col min="10" max="1025" width="8.7109375" style="7"/>
  </cols>
  <sheetData>
    <row r="1" spans="2:9" x14ac:dyDescent="0.25">
      <c r="B1"/>
      <c r="C1"/>
      <c r="D1"/>
      <c r="E1"/>
      <c r="F1"/>
      <c r="G1"/>
      <c r="H1"/>
      <c r="I1"/>
    </row>
    <row r="2" spans="2:9" x14ac:dyDescent="0.25">
      <c r="B2" s="21"/>
      <c r="C2" s="21"/>
      <c r="D2" s="21"/>
      <c r="E2" s="21"/>
      <c r="F2" s="21"/>
      <c r="G2" s="21"/>
      <c r="H2" s="21"/>
      <c r="I2" s="21"/>
    </row>
    <row r="3" spans="2:9" x14ac:dyDescent="0.25">
      <c r="B3" s="21"/>
      <c r="C3" s="21"/>
      <c r="D3" s="21"/>
      <c r="E3" s="21"/>
      <c r="F3" s="21"/>
      <c r="G3" s="21"/>
      <c r="H3" s="21"/>
      <c r="I3" s="21"/>
    </row>
    <row r="4" spans="2:9" x14ac:dyDescent="0.25">
      <c r="B4" s="34" t="s">
        <v>34</v>
      </c>
      <c r="C4" s="34"/>
      <c r="D4" s="21"/>
      <c r="E4" s="34" t="s">
        <v>35</v>
      </c>
      <c r="F4" s="34"/>
      <c r="G4" s="21"/>
      <c r="H4" s="34" t="s">
        <v>36</v>
      </c>
      <c r="I4" s="34"/>
    </row>
    <row r="5" spans="2:9" x14ac:dyDescent="0.25">
      <c r="B5" s="22">
        <v>40000</v>
      </c>
      <c r="C5" s="21"/>
      <c r="D5" s="21"/>
      <c r="E5" s="22">
        <v>10000</v>
      </c>
      <c r="F5" s="21"/>
      <c r="G5" s="21"/>
      <c r="H5" s="22">
        <v>4500</v>
      </c>
      <c r="I5" s="21"/>
    </row>
    <row r="6" spans="2:9" x14ac:dyDescent="0.25">
      <c r="B6" s="23">
        <v>3000</v>
      </c>
      <c r="C6" s="21"/>
      <c r="D6" s="21"/>
      <c r="E6" s="23"/>
      <c r="F6" s="21">
        <v>6000</v>
      </c>
      <c r="G6" s="21"/>
      <c r="H6" s="23"/>
      <c r="I6" s="21">
        <v>5400</v>
      </c>
    </row>
    <row r="7" spans="2:9" x14ac:dyDescent="0.25">
      <c r="B7" s="23"/>
      <c r="C7" s="21">
        <v>5000</v>
      </c>
      <c r="D7" s="21"/>
      <c r="E7" s="23"/>
      <c r="F7" s="21"/>
      <c r="G7" s="21"/>
      <c r="H7" s="23"/>
      <c r="I7" s="21"/>
    </row>
    <row r="8" spans="2:9" x14ac:dyDescent="0.25">
      <c r="B8" s="23"/>
      <c r="C8" s="21">
        <v>10000</v>
      </c>
      <c r="D8" s="21"/>
      <c r="E8" s="23"/>
      <c r="F8" s="21"/>
      <c r="G8" s="21"/>
      <c r="H8" s="23"/>
      <c r="I8" s="21"/>
    </row>
    <row r="9" spans="2:9" x14ac:dyDescent="0.25">
      <c r="B9" s="23">
        <v>23000</v>
      </c>
      <c r="C9" s="21"/>
      <c r="D9" s="21"/>
      <c r="E9" s="24"/>
      <c r="F9" s="25"/>
      <c r="G9" s="21"/>
      <c r="H9" s="24"/>
      <c r="I9" s="25"/>
    </row>
    <row r="10" spans="2:9" x14ac:dyDescent="0.25">
      <c r="B10" s="23"/>
      <c r="C10" s="21">
        <v>6000</v>
      </c>
      <c r="D10" s="21"/>
      <c r="E10" s="26">
        <f>IF(SUM(E5:E9)-SUM(F5:F9)&gt;=0,SUM(E5:E9)-SUM(F5:F9),"")</f>
        <v>4000</v>
      </c>
      <c r="F10" s="27" t="str">
        <f>IF(SUM(E5:E9)-SUM(F5:F9)&lt;0,-1*(SUM(E5:E9)-SUM(F5:F9)),"")</f>
        <v/>
      </c>
      <c r="G10" s="27"/>
      <c r="H10" s="26" t="str">
        <f>IF(SUM(H5:H9)-SUM(I5:I9)&gt;=0,SUM(H5:H9)-SUM(I5:I9),"")</f>
        <v/>
      </c>
      <c r="I10" s="27">
        <f>IF(SUM(H5:H9)-SUM(I5:I9)&lt;0,-1*(SUM(H5:H9)-SUM(I5:I9)),"")</f>
        <v>900</v>
      </c>
    </row>
    <row r="11" spans="2:9" x14ac:dyDescent="0.25">
      <c r="B11" s="23"/>
      <c r="C11" s="21">
        <v>5000</v>
      </c>
      <c r="D11" s="21"/>
      <c r="E11" s="21"/>
      <c r="F11" s="21"/>
      <c r="G11" s="21"/>
      <c r="H11" s="21"/>
      <c r="I11" s="21"/>
    </row>
    <row r="12" spans="2:9" x14ac:dyDescent="0.25">
      <c r="B12" s="23">
        <v>18000</v>
      </c>
      <c r="C12" s="21"/>
      <c r="D12" s="21"/>
      <c r="E12" s="21"/>
      <c r="F12" s="21"/>
      <c r="G12" s="21"/>
      <c r="H12" s="21"/>
      <c r="I12" s="21"/>
    </row>
    <row r="13" spans="2:9" x14ac:dyDescent="0.25">
      <c r="B13" s="23"/>
      <c r="C13" s="21">
        <v>2000</v>
      </c>
      <c r="D13" s="21"/>
      <c r="E13" s="34" t="s">
        <v>37</v>
      </c>
      <c r="F13" s="34"/>
      <c r="G13" s="21"/>
      <c r="H13" s="34" t="s">
        <v>38</v>
      </c>
      <c r="I13" s="34"/>
    </row>
    <row r="14" spans="2:9" x14ac:dyDescent="0.25">
      <c r="B14" s="23">
        <v>6000</v>
      </c>
      <c r="C14" s="21"/>
      <c r="D14" s="21"/>
      <c r="E14" s="22">
        <v>100000</v>
      </c>
      <c r="F14" s="21"/>
      <c r="G14" s="21"/>
      <c r="H14" s="22"/>
      <c r="I14" s="21">
        <v>16000</v>
      </c>
    </row>
    <row r="15" spans="2:9" x14ac:dyDescent="0.25">
      <c r="B15" s="23"/>
      <c r="C15" s="21"/>
      <c r="D15" s="21"/>
      <c r="E15" s="23"/>
      <c r="F15" s="21"/>
      <c r="G15" s="21"/>
      <c r="H15" s="23"/>
      <c r="I15" s="21"/>
    </row>
    <row r="16" spans="2:9" x14ac:dyDescent="0.25">
      <c r="B16" s="23"/>
      <c r="C16" s="21"/>
      <c r="D16" s="21"/>
      <c r="E16" s="23"/>
      <c r="F16" s="21"/>
      <c r="G16" s="21"/>
      <c r="H16" s="23"/>
      <c r="I16" s="21"/>
    </row>
    <row r="17" spans="2:9" x14ac:dyDescent="0.25">
      <c r="B17" s="23"/>
      <c r="C17" s="21"/>
      <c r="D17" s="21"/>
      <c r="E17" s="23"/>
      <c r="F17" s="21"/>
      <c r="G17" s="21"/>
      <c r="H17" s="23"/>
      <c r="I17" s="21"/>
    </row>
    <row r="18" spans="2:9" x14ac:dyDescent="0.25">
      <c r="B18" s="24"/>
      <c r="C18" s="25"/>
      <c r="D18" s="21"/>
      <c r="E18" s="24"/>
      <c r="F18" s="25"/>
      <c r="G18" s="21"/>
      <c r="H18" s="24"/>
      <c r="I18" s="25"/>
    </row>
    <row r="19" spans="2:9" x14ac:dyDescent="0.25">
      <c r="B19" s="26">
        <f>IF(SUM(B5:B18)-SUM(C5:C18)&gt;=0,SUM(B5:B18)-SUM(C5:C18),"")</f>
        <v>62000</v>
      </c>
      <c r="C19" s="27" t="str">
        <f>IF(SUM(B5:B18)-SUM(C5:C18)&lt;0,-1*(SUM(B5:B18)-SUM(C5:C18)),"")</f>
        <v/>
      </c>
      <c r="D19" s="27"/>
      <c r="E19" s="26">
        <f>IF(SUM(E14:E18)-SUM(F14:F18)&gt;=0,SUM(E14:E18)-SUM(F14:F18),"")</f>
        <v>100000</v>
      </c>
      <c r="F19" s="27" t="str">
        <f>IF(SUM(E14:E18)-SUM(F14:F18)&lt;0,-1*(SUM(E14:E18)-SUM(F14:F18)),"")</f>
        <v/>
      </c>
      <c r="G19" s="27"/>
      <c r="H19" s="26" t="str">
        <f>IF(SUM(H14:H18)-SUM(I14:I18)&gt;0,SUM(H14:H18)-SUM(I14:I18),"")</f>
        <v/>
      </c>
      <c r="I19" s="27">
        <f>IF(SUM(H14:H18)-SUM(I14:I18)&lt;=0,-1*(SUM(H14:H18)-SUM(I14:I18)),"")</f>
        <v>16000</v>
      </c>
    </row>
    <row r="20" spans="2:9" x14ac:dyDescent="0.25">
      <c r="B20" s="21"/>
      <c r="C20" s="21"/>
      <c r="D20" s="21"/>
      <c r="E20" s="21"/>
      <c r="F20" s="21"/>
      <c r="G20" s="21"/>
      <c r="H20" s="21"/>
      <c r="I20" s="21"/>
    </row>
    <row r="21" spans="2:9" x14ac:dyDescent="0.25">
      <c r="B21" s="34" t="s">
        <v>78</v>
      </c>
      <c r="C21" s="34"/>
      <c r="D21" s="21"/>
      <c r="E21" s="34" t="s">
        <v>40</v>
      </c>
      <c r="F21" s="34"/>
      <c r="G21" s="21"/>
      <c r="H21" s="34" t="s">
        <v>67</v>
      </c>
      <c r="I21" s="34"/>
    </row>
    <row r="22" spans="2:9" x14ac:dyDescent="0.25">
      <c r="B22" s="22">
        <v>100000</v>
      </c>
      <c r="C22" s="21"/>
      <c r="D22" s="21"/>
      <c r="E22" s="22"/>
      <c r="F22" s="21">
        <v>50000</v>
      </c>
      <c r="G22" s="21"/>
      <c r="H22" s="22">
        <v>20000</v>
      </c>
      <c r="I22" s="21"/>
    </row>
    <row r="23" spans="2:9" x14ac:dyDescent="0.25">
      <c r="B23" s="23"/>
      <c r="C23" s="21">
        <v>20000</v>
      </c>
      <c r="D23" s="21"/>
      <c r="E23" s="23"/>
      <c r="F23" s="21"/>
      <c r="G23" s="21"/>
      <c r="H23" s="23"/>
      <c r="I23" s="21">
        <v>20000</v>
      </c>
    </row>
    <row r="24" spans="2:9" x14ac:dyDescent="0.25">
      <c r="B24" s="23"/>
      <c r="C24" s="21"/>
      <c r="D24" s="21"/>
      <c r="E24" s="23"/>
      <c r="F24" s="21"/>
      <c r="G24" s="21"/>
      <c r="H24" s="23"/>
      <c r="I24" s="21"/>
    </row>
    <row r="25" spans="2:9" x14ac:dyDescent="0.25">
      <c r="B25" s="23"/>
      <c r="C25" s="21"/>
      <c r="D25" s="21"/>
      <c r="E25" s="23"/>
      <c r="F25" s="21"/>
      <c r="G25" s="21"/>
      <c r="H25" s="23"/>
      <c r="I25" s="21"/>
    </row>
    <row r="26" spans="2:9" x14ac:dyDescent="0.25">
      <c r="B26" s="24"/>
      <c r="C26" s="25"/>
      <c r="D26" s="21"/>
      <c r="E26" s="24"/>
      <c r="F26" s="25"/>
      <c r="G26" s="21"/>
      <c r="H26" s="24"/>
      <c r="I26" s="25"/>
    </row>
    <row r="27" spans="2:9" x14ac:dyDescent="0.25">
      <c r="B27" s="26">
        <f>IF(SUM(B22:B26)-SUM(C22:C26)&gt;=0,SUM(B22:B26)-SUM(C22:C26),"")</f>
        <v>80000</v>
      </c>
      <c r="C27" s="27" t="str">
        <f>IF(SUM(B22:B26)-SUM(C22:C26)&lt;0,-1*(SUM(B22:B26)-SUM(C22:C26)),"")</f>
        <v/>
      </c>
      <c r="D27" s="27"/>
      <c r="E27" s="26" t="str">
        <f>IF(SUM(E22:E26)-SUM(F22:F26)&gt;0,SUM(E22:E26)-SUM(F22:F26),"")</f>
        <v/>
      </c>
      <c r="F27" s="27">
        <f>IF(SUM(E22:E26)-SUM(F22:F26)&lt;=0,-1*(SUM(E22:E26)-SUM(F22:F26)),"")</f>
        <v>50000</v>
      </c>
      <c r="G27" s="27"/>
      <c r="H27" s="26">
        <f>IF(SUM(H22:H26)-SUM(I22:I26)&gt;=0,SUM(H22:H26)-SUM(I22:I26),"")</f>
        <v>0</v>
      </c>
      <c r="I27" s="27" t="str">
        <f>IF(SUM(H22:H26)-SUM(I22:I26)&lt;0,-1*(SUM(H22:H26)-SUM(I22:I26)),"")</f>
        <v/>
      </c>
    </row>
    <row r="28" spans="2:9" x14ac:dyDescent="0.25">
      <c r="B28" s="21"/>
      <c r="C28" s="21"/>
      <c r="D28" s="21"/>
      <c r="E28" s="21"/>
      <c r="F28" s="21"/>
      <c r="G28" s="21"/>
      <c r="H28" s="21"/>
      <c r="I28" s="21"/>
    </row>
    <row r="29" spans="2:9" x14ac:dyDescent="0.25">
      <c r="B29" s="34" t="s">
        <v>43</v>
      </c>
      <c r="C29" s="34"/>
      <c r="D29" s="21"/>
      <c r="E29" s="34" t="s">
        <v>45</v>
      </c>
      <c r="F29" s="34"/>
      <c r="G29" s="21"/>
      <c r="H29" s="34" t="s">
        <v>44</v>
      </c>
      <c r="I29" s="34"/>
    </row>
    <row r="30" spans="2:9" x14ac:dyDescent="0.25">
      <c r="B30" s="22"/>
      <c r="C30" s="21">
        <v>10000</v>
      </c>
      <c r="D30" s="21"/>
      <c r="E30" s="22"/>
      <c r="F30" s="21">
        <v>2000</v>
      </c>
      <c r="G30" s="21"/>
      <c r="H30" s="22"/>
      <c r="I30" s="21">
        <v>5000</v>
      </c>
    </row>
    <row r="31" spans="2:9" x14ac:dyDescent="0.25">
      <c r="B31" s="23">
        <v>5000</v>
      </c>
      <c r="C31" s="21"/>
      <c r="D31" s="21"/>
      <c r="E31" s="23">
        <v>2000</v>
      </c>
      <c r="F31" s="21"/>
      <c r="G31" s="21"/>
      <c r="H31" s="23">
        <v>5000</v>
      </c>
      <c r="I31" s="21"/>
    </row>
    <row r="32" spans="2:9" x14ac:dyDescent="0.25">
      <c r="B32" s="23">
        <v>2000</v>
      </c>
      <c r="C32" s="21"/>
      <c r="D32" s="21"/>
      <c r="E32" s="23"/>
      <c r="F32" s="21"/>
      <c r="G32" s="21"/>
      <c r="H32" s="23"/>
      <c r="I32" s="21"/>
    </row>
    <row r="33" spans="2:9" x14ac:dyDescent="0.25">
      <c r="B33" s="23"/>
      <c r="C33" s="21"/>
      <c r="D33" s="21"/>
      <c r="E33" s="23"/>
      <c r="F33" s="21"/>
      <c r="G33" s="21"/>
      <c r="H33" s="23"/>
      <c r="I33" s="21"/>
    </row>
    <row r="34" spans="2:9" x14ac:dyDescent="0.25">
      <c r="B34" s="24"/>
      <c r="C34" s="25"/>
      <c r="D34" s="21"/>
      <c r="E34" s="24"/>
      <c r="F34" s="25"/>
      <c r="G34" s="21"/>
      <c r="H34" s="24"/>
      <c r="I34" s="25"/>
    </row>
    <row r="35" spans="2:9" x14ac:dyDescent="0.25">
      <c r="B35" s="26" t="str">
        <f>IF(SUM(B30:B34)-SUM(C30:C34)&gt;0,SUM(B30:B34)-SUM(C30:C34),"")</f>
        <v/>
      </c>
      <c r="C35" s="27">
        <f>IF(SUM(B30:B34)-SUM(C30:C34)&lt;=0,-1*(SUM(B30:B34)-SUM(C30:C34)),"")</f>
        <v>3000</v>
      </c>
      <c r="D35" s="27"/>
      <c r="E35" s="26" t="str">
        <f>IF(SUM(E30:E34)-SUM(F30:F34)&gt;0,SUM(E30:E34)-SUM(F30:F34),"")</f>
        <v/>
      </c>
      <c r="F35" s="27">
        <f>IF(SUM(E30:E34)-SUM(F30:F34)&lt;=0,-1*(SUM(E30:E34)-SUM(F30:F34)),"")</f>
        <v>0</v>
      </c>
      <c r="G35" s="27"/>
      <c r="H35" s="26" t="str">
        <f>IF(SUM(H30:H34)-SUM(I30:I34)&gt;0,SUM(H30:H34)-SUM(I30:I34),"")</f>
        <v/>
      </c>
      <c r="I35" s="27">
        <f>IF(SUM(H30:H34)-SUM(I30:I34)&lt;=0,-1*(SUM(H30:H34)-SUM(I30:I34)),"")</f>
        <v>0</v>
      </c>
    </row>
    <row r="36" spans="2:9" x14ac:dyDescent="0.25">
      <c r="B36" s="21"/>
      <c r="C36" s="21"/>
      <c r="D36" s="21"/>
      <c r="E36" s="21"/>
      <c r="F36" s="21"/>
      <c r="G36" s="21"/>
      <c r="H36" s="21"/>
      <c r="I36" s="21"/>
    </row>
    <row r="37" spans="2:9" x14ac:dyDescent="0.25">
      <c r="B37" s="34" t="s">
        <v>48</v>
      </c>
      <c r="C37" s="34"/>
      <c r="D37"/>
      <c r="E37" s="34" t="s">
        <v>49</v>
      </c>
      <c r="F37" s="34"/>
      <c r="G37" s="21"/>
      <c r="H37" s="34" t="s">
        <v>79</v>
      </c>
      <c r="I37" s="34"/>
    </row>
    <row r="38" spans="2:9" x14ac:dyDescent="0.25">
      <c r="B38" s="22"/>
      <c r="C38" s="21">
        <v>71500</v>
      </c>
      <c r="D38"/>
      <c r="E38" s="22"/>
      <c r="F38" s="21">
        <v>100000</v>
      </c>
      <c r="G38" s="21"/>
      <c r="H38" s="22"/>
      <c r="I38" s="21">
        <v>23000</v>
      </c>
    </row>
    <row r="39" spans="2:9" x14ac:dyDescent="0.25">
      <c r="B39" s="23"/>
      <c r="C39" s="21"/>
      <c r="D39"/>
      <c r="E39" s="23"/>
      <c r="F39" s="21"/>
      <c r="G39" s="21"/>
      <c r="H39" s="23"/>
      <c r="I39" s="21"/>
    </row>
    <row r="40" spans="2:9" x14ac:dyDescent="0.25">
      <c r="B40" s="23"/>
      <c r="C40" s="21"/>
      <c r="D40"/>
      <c r="E40" s="23"/>
      <c r="F40" s="21"/>
      <c r="G40" s="21"/>
      <c r="H40" s="23"/>
      <c r="I40" s="21"/>
    </row>
    <row r="41" spans="2:9" x14ac:dyDescent="0.25">
      <c r="B41" s="23"/>
      <c r="C41" s="21"/>
      <c r="D41"/>
      <c r="E41" s="23"/>
      <c r="F41" s="21"/>
      <c r="G41" s="21"/>
      <c r="H41" s="23"/>
      <c r="I41" s="21"/>
    </row>
    <row r="42" spans="2:9" x14ac:dyDescent="0.25">
      <c r="B42" s="24"/>
      <c r="C42" s="25"/>
      <c r="D42"/>
      <c r="E42" s="24"/>
      <c r="F42" s="25"/>
      <c r="G42" s="21"/>
      <c r="H42" s="24"/>
      <c r="I42" s="25"/>
    </row>
    <row r="43" spans="2:9" x14ac:dyDescent="0.25">
      <c r="B43" s="26" t="str">
        <f>IF(SUM(B38:B42)-SUM(C38:C42)&gt;0,SUM(B38:B42)-SUM(C38:C42),"")</f>
        <v/>
      </c>
      <c r="C43" s="27">
        <f>IF(SUM(B38:B42)-SUM(C38:C42)&lt;=0,-1*(SUM(B38:B42)-SUM(C38:C42)),"")</f>
        <v>71500</v>
      </c>
      <c r="D43" s="27"/>
      <c r="E43" s="26" t="str">
        <f>IF(SUM(E38:E42)-SUM(F38:F42)&gt;0,SUM(E38:E42)-SUM(F38:F42),"")</f>
        <v/>
      </c>
      <c r="F43" s="27">
        <f>IF(SUM(E38:E42)-SUM(F38:F42)&lt;=0,-1*(SUM(E38:E42)-SUM(F38:F42)),"")</f>
        <v>100000</v>
      </c>
      <c r="G43" s="27"/>
      <c r="H43" s="26" t="str">
        <f>IF(SUM(H38:H42)-SUM(I38:I42)&gt;0,SUM(H38:H42)-SUM(I38:I42),"")</f>
        <v/>
      </c>
      <c r="I43" s="27">
        <f>IF(SUM(H38:H42)-SUM(I38:I42)&lt;=0,-1*(SUM(H38:H42)-SUM(I38:I42)),"")</f>
        <v>23000</v>
      </c>
    </row>
    <row r="44" spans="2:9" x14ac:dyDescent="0.25">
      <c r="B44"/>
      <c r="C44"/>
      <c r="D44"/>
      <c r="E44"/>
      <c r="F44"/>
      <c r="G44"/>
      <c r="H44"/>
      <c r="I44"/>
    </row>
    <row r="45" spans="2:9" x14ac:dyDescent="0.25">
      <c r="B45" s="34" t="s">
        <v>80</v>
      </c>
      <c r="C45" s="34"/>
      <c r="D45"/>
      <c r="E45" s="34" t="s">
        <v>81</v>
      </c>
      <c r="F45" s="34"/>
      <c r="G45" s="21"/>
      <c r="H45" s="34" t="s">
        <v>65</v>
      </c>
      <c r="I45" s="34"/>
    </row>
    <row r="46" spans="2:9" x14ac:dyDescent="0.25">
      <c r="B46" s="22">
        <v>4500</v>
      </c>
      <c r="C46" s="21"/>
      <c r="D46"/>
      <c r="E46" s="22">
        <v>1000</v>
      </c>
      <c r="F46" s="21"/>
      <c r="G46" s="21"/>
      <c r="H46" s="22">
        <v>1000</v>
      </c>
      <c r="I46" s="21"/>
    </row>
    <row r="47" spans="2:9" x14ac:dyDescent="0.25">
      <c r="B47" s="23"/>
      <c r="C47" s="21"/>
      <c r="D47"/>
      <c r="E47" s="23"/>
      <c r="F47" s="21"/>
      <c r="G47" s="21"/>
      <c r="H47" s="23"/>
      <c r="I47" s="21" t="s">
        <v>82</v>
      </c>
    </row>
    <row r="48" spans="2:9" x14ac:dyDescent="0.25">
      <c r="B48" s="23"/>
      <c r="C48" s="21"/>
      <c r="D48"/>
      <c r="E48" s="23"/>
      <c r="F48" s="21"/>
      <c r="G48" s="21"/>
      <c r="H48" s="23"/>
      <c r="I48" s="21"/>
    </row>
    <row r="49" spans="2:9" x14ac:dyDescent="0.25">
      <c r="B49" s="23"/>
      <c r="C49" s="21"/>
      <c r="D49"/>
      <c r="E49" s="23"/>
      <c r="F49" s="21"/>
      <c r="G49" s="21"/>
      <c r="H49" s="23"/>
      <c r="I49" s="21"/>
    </row>
    <row r="50" spans="2:9" x14ac:dyDescent="0.25">
      <c r="B50" s="24"/>
      <c r="C50" s="25"/>
      <c r="D50"/>
      <c r="E50" s="24"/>
      <c r="F50" s="25"/>
      <c r="G50" s="21"/>
      <c r="H50" s="24"/>
      <c r="I50" s="25"/>
    </row>
    <row r="51" spans="2:9" x14ac:dyDescent="0.25">
      <c r="B51" s="26">
        <f>IF(SUM(B46:B50)-SUM(C46:C50)&gt;=0,SUM(B46:B50)-SUM(C46:C50),"")</f>
        <v>4500</v>
      </c>
      <c r="C51" s="27" t="str">
        <f>IF(SUM(B46:B50)-SUM(C46:C50)&lt;0,-1*(SUM(B46:B50)-SUM(C46:C50)),"")</f>
        <v/>
      </c>
      <c r="D51" s="27"/>
      <c r="E51" s="26">
        <f>IF(SUM(E46:E50)-SUM(F46:F50)&gt;=0,SUM(E46:E50)-SUM(F46:F50),"")</f>
        <v>1000</v>
      </c>
      <c r="F51" s="27" t="str">
        <f>IF(SUM(E46:E50)-SUM(F46:F50)&lt;0,-1*(SUM(E46:E50)-SUM(F46:F50)),"")</f>
        <v/>
      </c>
      <c r="G51" s="27"/>
      <c r="H51" s="26">
        <f>IF(SUM(H46:H50)-SUM(I46:I50)&gt;=0,SUM(H46:H50)-SUM(I46:I50),"")</f>
        <v>1000</v>
      </c>
      <c r="I51" s="27" t="str">
        <f>IF(SUM(H46:H50)-SUM(I46:I50)&lt;0,-1*(SUM(H46:H50)-SUM(I46:I50)),"")</f>
        <v/>
      </c>
    </row>
    <row r="52" spans="2:9" x14ac:dyDescent="0.25">
      <c r="B52" s="21"/>
      <c r="C52" s="21"/>
      <c r="D52" s="21"/>
      <c r="E52" s="21"/>
      <c r="F52" s="21"/>
      <c r="G52" s="21"/>
      <c r="H52" s="21"/>
      <c r="I52" s="21"/>
    </row>
    <row r="53" spans="2:9" x14ac:dyDescent="0.25">
      <c r="B53" s="34" t="s">
        <v>83</v>
      </c>
      <c r="C53" s="34"/>
      <c r="D53"/>
      <c r="E53" s="34" t="s">
        <v>58</v>
      </c>
      <c r="F53" s="34"/>
      <c r="G53" s="21"/>
      <c r="H53" s="34" t="s">
        <v>84</v>
      </c>
      <c r="I53" s="34"/>
    </row>
    <row r="54" spans="2:9" x14ac:dyDescent="0.25">
      <c r="B54" s="22"/>
      <c r="C54" s="21"/>
      <c r="D54"/>
      <c r="E54" s="22">
        <v>10000</v>
      </c>
      <c r="F54" s="21"/>
      <c r="G54" s="21"/>
      <c r="H54" s="22">
        <v>5000</v>
      </c>
      <c r="I54" s="21"/>
    </row>
    <row r="55" spans="2:9" x14ac:dyDescent="0.25">
      <c r="B55" s="23"/>
      <c r="C55" s="21"/>
      <c r="D55"/>
      <c r="E55" s="23"/>
      <c r="F55" s="21"/>
      <c r="G55" s="21"/>
      <c r="H55" s="23"/>
      <c r="I55" s="21"/>
    </row>
    <row r="56" spans="2:9" x14ac:dyDescent="0.25">
      <c r="B56" s="23"/>
      <c r="C56" s="21"/>
      <c r="D56"/>
      <c r="E56" s="23"/>
      <c r="F56" s="21"/>
      <c r="G56" s="21"/>
      <c r="H56" s="23"/>
      <c r="I56" s="21"/>
    </row>
    <row r="57" spans="2:9" x14ac:dyDescent="0.25">
      <c r="B57" s="23"/>
      <c r="C57" s="21"/>
      <c r="D57"/>
      <c r="E57" s="23"/>
      <c r="F57" s="21"/>
      <c r="G57" s="21"/>
      <c r="H57" s="23"/>
      <c r="I57" s="21"/>
    </row>
    <row r="58" spans="2:9" x14ac:dyDescent="0.25">
      <c r="B58" s="24"/>
      <c r="C58" s="25"/>
      <c r="D58"/>
      <c r="E58" s="24"/>
      <c r="F58" s="25"/>
      <c r="G58" s="21"/>
      <c r="H58" s="24"/>
      <c r="I58" s="25"/>
    </row>
    <row r="59" spans="2:9" x14ac:dyDescent="0.25">
      <c r="B59" s="26">
        <f>IF(SUM(B54:B58)-SUM(C54:C58)&gt;=0,SUM(B54:B58)-SUM(C54:C58),"")</f>
        <v>0</v>
      </c>
      <c r="C59" s="27" t="str">
        <f>IF(SUM(B54:B58)-SUM(C54:C58)&lt;0,-1*(SUM(B54:B58)-SUM(C54:C58)),"")</f>
        <v/>
      </c>
      <c r="D59" s="27"/>
      <c r="E59" s="26">
        <f>IF(SUM(E54:E58)-SUM(F54:F58)&gt;=0,SUM(E54:E58)-SUM(F54:F58),"")</f>
        <v>10000</v>
      </c>
      <c r="F59" s="27" t="str">
        <f>IF(SUM(E54:E58)-SUM(F54:F58)&lt;0,-1*(SUM(E54:E58)-SUM(F54:F58)),"")</f>
        <v/>
      </c>
      <c r="G59" s="27"/>
      <c r="H59" s="26">
        <f>IF(SUM(H54:H58)-SUM(I54:I58)&gt;=0,SUM(H54:H58)-SUM(I54:I58),"")</f>
        <v>5000</v>
      </c>
      <c r="I59" s="27" t="str">
        <f>IF(SUM(H54:H58)-SUM(I54:I58)&lt;0,-1*(SUM(H54:H58)-SUM(I54:I58)),"")</f>
        <v/>
      </c>
    </row>
    <row r="60" spans="2:9" x14ac:dyDescent="0.25">
      <c r="B60" s="21"/>
      <c r="C60" s="21"/>
      <c r="D60" s="21"/>
      <c r="E60" s="21"/>
      <c r="F60" s="21"/>
      <c r="G60" s="21"/>
      <c r="H60" s="21"/>
      <c r="I60" s="21"/>
    </row>
    <row r="61" spans="2:9" x14ac:dyDescent="0.25">
      <c r="B61" s="34" t="s">
        <v>72</v>
      </c>
      <c r="C61" s="34"/>
    </row>
    <row r="62" spans="2:9" x14ac:dyDescent="0.25">
      <c r="B62" s="22">
        <v>2000</v>
      </c>
      <c r="C62" s="21"/>
    </row>
    <row r="63" spans="2:9" x14ac:dyDescent="0.25">
      <c r="B63" s="23"/>
      <c r="C63" s="21"/>
    </row>
    <row r="64" spans="2:9" x14ac:dyDescent="0.25">
      <c r="B64" s="23"/>
      <c r="C64" s="21"/>
    </row>
    <row r="65" spans="2:3" x14ac:dyDescent="0.25">
      <c r="B65" s="23"/>
      <c r="C65" s="21"/>
    </row>
    <row r="66" spans="2:3" x14ac:dyDescent="0.25">
      <c r="B66" s="24"/>
      <c r="C66" s="25"/>
    </row>
    <row r="67" spans="2:3" x14ac:dyDescent="0.25">
      <c r="B67" s="26">
        <f>IF(SUM(B62:B66)-SUM(C62:C66)&gt;=0,SUM(B62:B66)-SUM(C62:C66),"")</f>
        <v>2000</v>
      </c>
      <c r="C67" s="27" t="str">
        <f>IF(SUM(B62:B66)-SUM(C62:C66)&lt;0,-1*(SUM(B62:B66)-SUM(C62:C66)),"")</f>
        <v/>
      </c>
    </row>
  </sheetData>
  <mergeCells count="21">
    <mergeCell ref="B4:C4"/>
    <mergeCell ref="E4:F4"/>
    <mergeCell ref="H4:I4"/>
    <mergeCell ref="E13:F13"/>
    <mergeCell ref="H13:I13"/>
    <mergeCell ref="B21:C21"/>
    <mergeCell ref="E21:F21"/>
    <mergeCell ref="H21:I21"/>
    <mergeCell ref="B29:C29"/>
    <mergeCell ref="E29:F29"/>
    <mergeCell ref="H29:I29"/>
    <mergeCell ref="B53:C53"/>
    <mergeCell ref="E53:F53"/>
    <mergeCell ref="H53:I53"/>
    <mergeCell ref="B61:C61"/>
    <mergeCell ref="B37:C37"/>
    <mergeCell ref="E37:F37"/>
    <mergeCell ref="H37:I37"/>
    <mergeCell ref="B45:C45"/>
    <mergeCell ref="E45:F45"/>
    <mergeCell ref="H45:I45"/>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28"/>
  <sheetViews>
    <sheetView zoomScaleNormal="100" workbookViewId="0"/>
  </sheetViews>
  <sheetFormatPr defaultRowHeight="15" x14ac:dyDescent="0.25"/>
  <cols>
    <col min="1" max="1" width="8.5703125"/>
    <col min="2" max="2" width="24.7109375"/>
    <col min="3" max="4" width="10"/>
    <col min="5" max="1025" width="8.5703125"/>
  </cols>
  <sheetData>
    <row r="2" spans="2:4" x14ac:dyDescent="0.25">
      <c r="B2" s="33" t="s">
        <v>85</v>
      </c>
      <c r="C2" s="33"/>
      <c r="D2" s="33"/>
    </row>
    <row r="3" spans="2:4" x14ac:dyDescent="0.25">
      <c r="B3" s="28"/>
      <c r="C3" s="28" t="s">
        <v>6</v>
      </c>
      <c r="D3" s="28" t="s">
        <v>7</v>
      </c>
    </row>
    <row r="4" spans="2:4" x14ac:dyDescent="0.25">
      <c r="B4" s="6" t="s">
        <v>33</v>
      </c>
    </row>
    <row r="5" spans="2:4" x14ac:dyDescent="0.25">
      <c r="B5" t="s">
        <v>34</v>
      </c>
      <c r="C5" s="29">
        <f>'General Ledger'!B19</f>
        <v>62000</v>
      </c>
      <c r="D5" s="29"/>
    </row>
    <row r="6" spans="2:4" x14ac:dyDescent="0.25">
      <c r="B6" t="s">
        <v>35</v>
      </c>
      <c r="C6" s="29">
        <f>'General Ledger'!E10</f>
        <v>4000</v>
      </c>
      <c r="D6" s="29"/>
    </row>
    <row r="7" spans="2:4" x14ac:dyDescent="0.25">
      <c r="B7" t="s">
        <v>36</v>
      </c>
      <c r="C7" s="29" t="str">
        <f>'General Ledger'!H10</f>
        <v/>
      </c>
      <c r="D7" s="29"/>
    </row>
    <row r="8" spans="2:4" x14ac:dyDescent="0.25">
      <c r="B8" t="s">
        <v>37</v>
      </c>
      <c r="C8" s="29">
        <f>'General Ledger'!E19</f>
        <v>100000</v>
      </c>
      <c r="D8" s="29"/>
    </row>
    <row r="9" spans="2:4" x14ac:dyDescent="0.25">
      <c r="B9" t="s">
        <v>38</v>
      </c>
      <c r="C9" s="29"/>
      <c r="D9" s="29">
        <f>'General Ledger'!I19</f>
        <v>16000</v>
      </c>
    </row>
    <row r="10" spans="2:4" x14ac:dyDescent="0.25">
      <c r="B10" t="s">
        <v>78</v>
      </c>
      <c r="C10" s="29">
        <f>'General Ledger'!B27</f>
        <v>80000</v>
      </c>
      <c r="D10" s="29"/>
    </row>
    <row r="11" spans="2:4" x14ac:dyDescent="0.25">
      <c r="B11" t="s">
        <v>40</v>
      </c>
      <c r="C11" s="29"/>
      <c r="D11" s="29">
        <f>'General Ledger'!F27</f>
        <v>50000</v>
      </c>
    </row>
    <row r="12" spans="2:4" x14ac:dyDescent="0.25">
      <c r="B12" t="s">
        <v>67</v>
      </c>
      <c r="C12" s="29">
        <f>'General Ledger'!H27</f>
        <v>0</v>
      </c>
      <c r="D12" s="29"/>
    </row>
    <row r="13" spans="2:4" x14ac:dyDescent="0.25">
      <c r="B13" s="6" t="s">
        <v>42</v>
      </c>
      <c r="C13" s="29"/>
      <c r="D13" s="29"/>
    </row>
    <row r="14" spans="2:4" x14ac:dyDescent="0.25">
      <c r="B14" t="s">
        <v>86</v>
      </c>
      <c r="C14" s="29"/>
      <c r="D14" s="29">
        <f>'General Ledger'!C35</f>
        <v>3000</v>
      </c>
    </row>
    <row r="15" spans="2:4" x14ac:dyDescent="0.25">
      <c r="B15" t="s">
        <v>87</v>
      </c>
      <c r="C15" s="29"/>
      <c r="D15" s="29">
        <f>'General Ledger'!F35</f>
        <v>0</v>
      </c>
    </row>
    <row r="16" spans="2:4" x14ac:dyDescent="0.25">
      <c r="B16" t="s">
        <v>64</v>
      </c>
      <c r="C16" s="29"/>
      <c r="D16" s="29">
        <f>'General Ledger'!I35</f>
        <v>0</v>
      </c>
    </row>
    <row r="17" spans="2:4" x14ac:dyDescent="0.25">
      <c r="B17" s="6" t="s">
        <v>47</v>
      </c>
      <c r="C17" s="29"/>
      <c r="D17" s="29"/>
    </row>
    <row r="18" spans="2:4" x14ac:dyDescent="0.25">
      <c r="B18" t="s">
        <v>88</v>
      </c>
      <c r="C18" s="29"/>
      <c r="D18" s="29">
        <f>'General Ledger'!C43</f>
        <v>71500</v>
      </c>
    </row>
    <row r="19" spans="2:4" x14ac:dyDescent="0.25">
      <c r="B19" t="s">
        <v>49</v>
      </c>
      <c r="C19" s="29"/>
      <c r="D19" s="29">
        <f>'General Ledger'!F43</f>
        <v>100000</v>
      </c>
    </row>
    <row r="20" spans="2:4" x14ac:dyDescent="0.25">
      <c r="B20" t="s">
        <v>79</v>
      </c>
      <c r="C20" s="29"/>
      <c r="D20" s="29">
        <f>'General Ledger'!I43</f>
        <v>23000</v>
      </c>
    </row>
    <row r="21" spans="2:4" x14ac:dyDescent="0.25">
      <c r="B21" t="s">
        <v>80</v>
      </c>
      <c r="C21" s="29">
        <f>'General Ledger'!B51</f>
        <v>4500</v>
      </c>
      <c r="D21" s="29"/>
    </row>
    <row r="22" spans="2:4" x14ac:dyDescent="0.25">
      <c r="B22" t="s">
        <v>81</v>
      </c>
      <c r="C22" s="29">
        <f>'General Ledger'!E51</f>
        <v>1000</v>
      </c>
      <c r="D22" s="29"/>
    </row>
    <row r="23" spans="2:4" x14ac:dyDescent="0.25">
      <c r="B23" t="s">
        <v>65</v>
      </c>
      <c r="C23" s="29">
        <f>'General Ledger'!H51</f>
        <v>1000</v>
      </c>
      <c r="D23" s="29"/>
    </row>
    <row r="24" spans="2:4" x14ac:dyDescent="0.25">
      <c r="B24" t="s">
        <v>83</v>
      </c>
      <c r="C24" s="29">
        <f>'General Ledger'!B59</f>
        <v>0</v>
      </c>
      <c r="D24" s="29"/>
    </row>
    <row r="25" spans="2:4" x14ac:dyDescent="0.25">
      <c r="B25" t="s">
        <v>58</v>
      </c>
      <c r="C25" s="29">
        <f>'General Ledger'!E59</f>
        <v>10000</v>
      </c>
      <c r="D25" s="29"/>
    </row>
    <row r="26" spans="2:4" x14ac:dyDescent="0.25">
      <c r="B26" t="s">
        <v>84</v>
      </c>
      <c r="C26" s="29">
        <f>'General Ledger'!H59</f>
        <v>5000</v>
      </c>
      <c r="D26" s="29"/>
    </row>
    <row r="27" spans="2:4" x14ac:dyDescent="0.25">
      <c r="B27" t="s">
        <v>72</v>
      </c>
      <c r="C27" s="29">
        <f>'General Ledger'!B67</f>
        <v>2000</v>
      </c>
      <c r="D27" s="29"/>
    </row>
    <row r="28" spans="2:4" x14ac:dyDescent="0.25">
      <c r="B28" s="30" t="s">
        <v>89</v>
      </c>
      <c r="C28" s="31">
        <f>SUM(C4:C27)</f>
        <v>269500</v>
      </c>
      <c r="D28" s="31">
        <f>SUM(D4:D27)</f>
        <v>263500</v>
      </c>
    </row>
  </sheetData>
  <mergeCells count="1">
    <mergeCell ref="B2:D2"/>
  </mergeCell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574</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Questions</vt:lpstr>
      <vt:lpstr>Starting balances</vt:lpstr>
      <vt:lpstr>General Journal</vt:lpstr>
      <vt:lpstr>General Ledger</vt:lpstr>
      <vt:lpstr>Trial Balance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Richard Crowley</cp:lastModifiedBy>
  <cp:revision>2</cp:revision>
  <dcterms:created xsi:type="dcterms:W3CDTF">2017-01-10T05:55:39Z</dcterms:created>
  <dcterms:modified xsi:type="dcterms:W3CDTF">2019-08-25T09:03:37Z</dcterms:modified>
  <dc:language>en-US</dc:language>
</cp:coreProperties>
</file>