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D:\Dropbox\Teaching\2018 Spring\ACCT 101\Slides\Session_9\In_Class\"/>
    </mc:Choice>
  </mc:AlternateContent>
  <xr:revisionPtr revIDLastSave="0" documentId="13_ncr:1_{FF760727-8C7A-4F5E-AA37-C3EF0CF9FD64}" xr6:coauthVersionLast="28" xr6:coauthVersionMax="28" xr10:uidLastSave="{00000000-0000-0000-0000-000000000000}"/>
  <bookViews>
    <workbookView xWindow="10995" yWindow="0" windowWidth="16395" windowHeight="8190" xr2:uid="{00000000-000D-0000-FFFF-FFFF00000000}"/>
  </bookViews>
  <sheets>
    <sheet name="Answers" sheetId="5" r:id="rId1"/>
    <sheet name="Question 1 -- Par" sheetId="1" r:id="rId2"/>
    <sheet name="Question 2 -- Discount" sheetId="2" r:id="rId3"/>
    <sheet name="Question 3 -- Premium" sheetId="3" r:id="rId4"/>
  </sheets>
  <calcPr calcId="171027" iterateDelta="1E-4"/>
</workbook>
</file>

<file path=xl/calcChain.xml><?xml version="1.0" encoding="utf-8"?>
<calcChain xmlns="http://schemas.openxmlformats.org/spreadsheetml/2006/main">
  <c r="C5" i="3" l="1"/>
  <c r="C5" i="2"/>
  <c r="O7" i="2" l="1"/>
  <c r="L5" i="2"/>
  <c r="D43" i="3" l="1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O20" i="3" s="1"/>
  <c r="D12" i="3"/>
  <c r="O11" i="3" s="1"/>
  <c r="E8" i="3"/>
  <c r="E11" i="3" s="1"/>
  <c r="O7" i="3"/>
  <c r="L5" i="3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O11" i="2" s="1"/>
  <c r="E8" i="2"/>
  <c r="N5" i="2" s="1"/>
  <c r="N6" i="2" s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E8" i="1"/>
  <c r="O6" i="1"/>
  <c r="L5" i="1"/>
  <c r="C5" i="1"/>
  <c r="O15" i="3" l="1"/>
  <c r="N18" i="3" s="1"/>
  <c r="O15" i="2"/>
  <c r="N18" i="2" s="1"/>
  <c r="O20" i="2"/>
  <c r="E11" i="2"/>
  <c r="C12" i="2" s="1"/>
  <c r="N9" i="2" s="1"/>
  <c r="O10" i="2" s="1"/>
  <c r="C12" i="3"/>
  <c r="N15" i="1"/>
  <c r="E11" i="1"/>
  <c r="O9" i="1"/>
  <c r="N5" i="1"/>
  <c r="N8" i="1"/>
  <c r="O12" i="1"/>
  <c r="N11" i="1"/>
  <c r="N5" i="3"/>
  <c r="O6" i="3" s="1"/>
  <c r="E12" i="2" l="1"/>
  <c r="N14" i="1"/>
  <c r="N9" i="3"/>
  <c r="N10" i="3" s="1"/>
  <c r="E12" i="3"/>
  <c r="C13" i="3" s="1"/>
  <c r="C12" i="1"/>
  <c r="E12" i="1" s="1"/>
  <c r="C13" i="2"/>
  <c r="O16" i="1"/>
  <c r="N13" i="3" l="1"/>
  <c r="N14" i="3" s="1"/>
  <c r="N17" i="3"/>
  <c r="N13" i="2"/>
  <c r="O14" i="2" s="1"/>
  <c r="C13" i="1"/>
  <c r="E13" i="1" s="1"/>
  <c r="E13" i="3"/>
  <c r="E13" i="2"/>
  <c r="N19" i="3"/>
  <c r="N17" i="2" l="1"/>
  <c r="O19" i="2" s="1"/>
  <c r="C14" i="1"/>
  <c r="E14" i="1" s="1"/>
  <c r="C14" i="2"/>
  <c r="E14" i="2"/>
  <c r="C14" i="3"/>
  <c r="E14" i="3" s="1"/>
  <c r="C15" i="3" l="1"/>
  <c r="E15" i="3" s="1"/>
  <c r="C15" i="1"/>
  <c r="E15" i="1" s="1"/>
  <c r="C15" i="2"/>
  <c r="E15" i="2"/>
  <c r="C16" i="1" l="1"/>
  <c r="E16" i="1" s="1"/>
  <c r="C16" i="3"/>
  <c r="E16" i="3" s="1"/>
  <c r="C16" i="2"/>
  <c r="E16" i="2"/>
  <c r="C17" i="3" l="1"/>
  <c r="E17" i="3" s="1"/>
  <c r="C17" i="1"/>
  <c r="E17" i="1" s="1"/>
  <c r="C17" i="2"/>
  <c r="E17" i="2"/>
  <c r="C18" i="1" l="1"/>
  <c r="E18" i="1"/>
  <c r="C18" i="3"/>
  <c r="E18" i="3" s="1"/>
  <c r="C18" i="2"/>
  <c r="E18" i="2" s="1"/>
  <c r="C19" i="2" l="1"/>
  <c r="E19" i="2" s="1"/>
  <c r="C19" i="3"/>
  <c r="E19" i="3" s="1"/>
  <c r="C19" i="1"/>
  <c r="E19" i="1"/>
  <c r="C20" i="3" l="1"/>
  <c r="E20" i="3" s="1"/>
  <c r="C20" i="2"/>
  <c r="E20" i="2" s="1"/>
  <c r="C20" i="1"/>
  <c r="E20" i="1"/>
  <c r="C21" i="2" l="1"/>
  <c r="E21" i="2" s="1"/>
  <c r="C21" i="3"/>
  <c r="E21" i="3" s="1"/>
  <c r="C21" i="1"/>
  <c r="E21" i="1"/>
  <c r="C22" i="3" l="1"/>
  <c r="E22" i="3" s="1"/>
  <c r="C22" i="2"/>
  <c r="E22" i="2" s="1"/>
  <c r="C22" i="1"/>
  <c r="E22" i="1"/>
  <c r="C23" i="2" l="1"/>
  <c r="E23" i="2" s="1"/>
  <c r="C23" i="3"/>
  <c r="E23" i="3" s="1"/>
  <c r="C23" i="1"/>
  <c r="E23" i="1" s="1"/>
  <c r="C24" i="3" l="1"/>
  <c r="E24" i="3" s="1"/>
  <c r="C24" i="2"/>
  <c r="E24" i="2" s="1"/>
  <c r="C24" i="1"/>
  <c r="E24" i="1" s="1"/>
  <c r="C25" i="2" l="1"/>
  <c r="E25" i="2" s="1"/>
  <c r="C25" i="1"/>
  <c r="E25" i="1" s="1"/>
  <c r="C25" i="3"/>
  <c r="E25" i="3" s="1"/>
  <c r="C26" i="1" l="1"/>
  <c r="E26" i="1"/>
  <c r="C26" i="3"/>
  <c r="E26" i="3" s="1"/>
  <c r="C26" i="2"/>
  <c r="E26" i="2" s="1"/>
  <c r="C27" i="2" l="1"/>
  <c r="E27" i="2"/>
  <c r="C27" i="3"/>
  <c r="E27" i="3" s="1"/>
  <c r="C27" i="1"/>
  <c r="E27" i="1"/>
  <c r="C28" i="3" l="1"/>
  <c r="E28" i="3"/>
  <c r="C28" i="2"/>
  <c r="E28" i="2"/>
  <c r="C28" i="1"/>
  <c r="E28" i="1" s="1"/>
  <c r="C29" i="1" l="1"/>
  <c r="E29" i="1" s="1"/>
  <c r="C29" i="2"/>
  <c r="E29" i="2" s="1"/>
  <c r="C29" i="3"/>
  <c r="E29" i="3"/>
  <c r="C30" i="2" l="1"/>
  <c r="E30" i="2" s="1"/>
  <c r="C30" i="1"/>
  <c r="E30" i="1" s="1"/>
  <c r="C30" i="3"/>
  <c r="E30" i="3" s="1"/>
  <c r="C31" i="3" l="1"/>
  <c r="E31" i="3" s="1"/>
  <c r="C31" i="2"/>
  <c r="E31" i="2"/>
  <c r="C31" i="1"/>
  <c r="E31" i="1"/>
  <c r="C32" i="3" l="1"/>
  <c r="E32" i="3"/>
  <c r="C32" i="2"/>
  <c r="E32" i="2"/>
  <c r="C32" i="1"/>
  <c r="E32" i="1" s="1"/>
  <c r="C33" i="1" l="1"/>
  <c r="E33" i="1" s="1"/>
  <c r="C33" i="3"/>
  <c r="E33" i="3"/>
  <c r="C33" i="2"/>
  <c r="E33" i="2" s="1"/>
  <c r="C34" i="2" l="1"/>
  <c r="E34" i="2" s="1"/>
  <c r="C34" i="1"/>
  <c r="E34" i="1"/>
  <c r="C34" i="3"/>
  <c r="E34" i="3" s="1"/>
  <c r="C35" i="3" l="1"/>
  <c r="E35" i="3" s="1"/>
  <c r="C35" i="2"/>
  <c r="E35" i="2" s="1"/>
  <c r="C35" i="1"/>
  <c r="E35" i="1"/>
  <c r="C36" i="2" l="1"/>
  <c r="E36" i="2"/>
  <c r="C36" i="3"/>
  <c r="E36" i="3"/>
  <c r="C36" i="1"/>
  <c r="E36" i="1" s="1"/>
  <c r="C37" i="1" l="1"/>
  <c r="E37" i="1" s="1"/>
  <c r="C37" i="3"/>
  <c r="E37" i="3"/>
  <c r="C37" i="2"/>
  <c r="E37" i="2" s="1"/>
  <c r="C38" i="2" l="1"/>
  <c r="E38" i="2" s="1"/>
  <c r="C38" i="1"/>
  <c r="E38" i="1"/>
  <c r="C38" i="3"/>
  <c r="E38" i="3" s="1"/>
  <c r="C39" i="3" l="1"/>
  <c r="E39" i="3" s="1"/>
  <c r="C39" i="2"/>
  <c r="E39" i="2" s="1"/>
  <c r="C39" i="1"/>
  <c r="E39" i="1"/>
  <c r="C40" i="3" l="1"/>
  <c r="E40" i="3"/>
  <c r="C40" i="2"/>
  <c r="E40" i="2" s="1"/>
  <c r="C40" i="1"/>
  <c r="E40" i="1" s="1"/>
  <c r="C41" i="1" l="1"/>
  <c r="E41" i="1" s="1"/>
  <c r="C41" i="2"/>
  <c r="E41" i="2" s="1"/>
  <c r="C41" i="3"/>
  <c r="E41" i="3"/>
  <c r="C42" i="2" l="1"/>
  <c r="E42" i="2" s="1"/>
  <c r="C42" i="1"/>
  <c r="E42" i="1"/>
  <c r="C42" i="3"/>
  <c r="E42" i="3" s="1"/>
  <c r="C43" i="3" l="1"/>
  <c r="E43" i="3" s="1"/>
  <c r="C43" i="2"/>
  <c r="E43" i="2"/>
  <c r="C43" i="1"/>
  <c r="E43" i="1"/>
  <c r="C44" i="2" l="1"/>
  <c r="E44" i="2"/>
  <c r="C44" i="1"/>
  <c r="E44" i="1" s="1"/>
  <c r="C45" i="1" l="1"/>
  <c r="E45" i="1" s="1"/>
  <c r="C45" i="2"/>
  <c r="E45" i="2" s="1"/>
  <c r="C46" i="2" l="1"/>
  <c r="E46" i="2" s="1"/>
  <c r="C46" i="1"/>
  <c r="E46" i="1" s="1"/>
  <c r="C47" i="2" l="1"/>
  <c r="E47" i="2"/>
  <c r="C47" i="1"/>
  <c r="E47" i="1"/>
  <c r="C48" i="2" l="1"/>
  <c r="E48" i="2"/>
  <c r="C48" i="1"/>
  <c r="E48" i="1" s="1"/>
  <c r="C49" i="1" l="1"/>
  <c r="E49" i="1" s="1"/>
  <c r="C49" i="2"/>
  <c r="E49" i="2" s="1"/>
  <c r="C50" i="2" l="1"/>
  <c r="E50" i="2" s="1"/>
  <c r="C50" i="1"/>
  <c r="E50" i="1"/>
  <c r="C51" i="2" l="1"/>
  <c r="E51" i="2"/>
  <c r="C51" i="1"/>
  <c r="E51" i="1"/>
  <c r="C52" i="2" l="1"/>
  <c r="E52" i="2"/>
  <c r="C52" i="1"/>
  <c r="E52" i="1" s="1"/>
  <c r="C53" i="1" l="1"/>
  <c r="E53" i="1" s="1"/>
  <c r="C53" i="2"/>
  <c r="E53" i="2" s="1"/>
  <c r="C54" i="2" l="1"/>
  <c r="E54" i="2" s="1"/>
  <c r="C54" i="1"/>
  <c r="E54" i="1"/>
  <c r="C55" i="2" l="1"/>
  <c r="E55" i="2"/>
  <c r="C55" i="1"/>
  <c r="E55" i="1"/>
  <c r="C56" i="2" l="1"/>
  <c r="E56" i="2" s="1"/>
  <c r="C56" i="1"/>
  <c r="E56" i="1" s="1"/>
  <c r="C57" i="1" l="1"/>
  <c r="E57" i="1" s="1"/>
  <c r="C57" i="2"/>
  <c r="E57" i="2" s="1"/>
  <c r="C58" i="2" l="1"/>
  <c r="E58" i="2" s="1"/>
  <c r="C58" i="1"/>
  <c r="E58" i="1" s="1"/>
  <c r="C59" i="2" l="1"/>
  <c r="E59" i="2"/>
  <c r="C59" i="1"/>
  <c r="E59" i="1" s="1"/>
  <c r="C60" i="2" l="1"/>
  <c r="E60" i="2"/>
  <c r="C60" i="1"/>
  <c r="E60" i="1" s="1"/>
  <c r="C61" i="1" l="1"/>
  <c r="E61" i="1" s="1"/>
  <c r="C61" i="2"/>
  <c r="E61" i="2" s="1"/>
  <c r="C62" i="2" l="1"/>
  <c r="E62" i="2" s="1"/>
  <c r="C62" i="1"/>
  <c r="E62" i="1" s="1"/>
  <c r="C63" i="2" l="1"/>
  <c r="E63" i="2"/>
  <c r="C63" i="1"/>
  <c r="E63" i="1"/>
  <c r="C64" i="1" l="1"/>
  <c r="E64" i="1" s="1"/>
  <c r="C65" i="1" l="1"/>
  <c r="E65" i="1" s="1"/>
  <c r="C66" i="1" l="1"/>
  <c r="E66" i="1"/>
  <c r="C67" i="1" l="1"/>
  <c r="E67" i="1" s="1"/>
  <c r="C68" i="1" l="1"/>
  <c r="E68" i="1" s="1"/>
  <c r="C69" i="1" l="1"/>
  <c r="E69" i="1" s="1"/>
  <c r="C70" i="1" l="1"/>
  <c r="E70" i="1" s="1"/>
  <c r="C71" i="1" l="1"/>
  <c r="E71" i="1" s="1"/>
</calcChain>
</file>

<file path=xl/sharedStrings.xml><?xml version="1.0" encoding="utf-8"?>
<sst xmlns="http://schemas.openxmlformats.org/spreadsheetml/2006/main" count="144" uniqueCount="34">
  <si>
    <t>Journal entries</t>
  </si>
  <si>
    <t>Start:</t>
  </si>
  <si>
    <t>Fiscal Year end</t>
  </si>
  <si>
    <t>Date</t>
  </si>
  <si>
    <t>Accounts</t>
  </si>
  <si>
    <t>DR</t>
  </si>
  <si>
    <t>CR</t>
  </si>
  <si>
    <t>Days between</t>
  </si>
  <si>
    <t>All numbers in millions</t>
  </si>
  <si>
    <t>Cash</t>
  </si>
  <si>
    <t>Coupon</t>
  </si>
  <si>
    <t>Yield</t>
  </si>
  <si>
    <t>Par</t>
  </si>
  <si>
    <t>Price</t>
  </si>
  <si>
    <t>Years</t>
  </si>
  <si>
    <t>Interest expense</t>
  </si>
  <si>
    <t>Period</t>
  </si>
  <si>
    <t>Int Exp</t>
  </si>
  <si>
    <t>Carrying Value</t>
  </si>
  <si>
    <t>Interest payable</t>
  </si>
  <si>
    <t>Interest payable</t>
  </si>
  <si>
    <t>Discount on bond payable</t>
  </si>
  <si>
    <t>Premium on bond payable</t>
  </si>
  <si>
    <t xml:space="preserve">    Interest payable</t>
  </si>
  <si>
    <t xml:space="preserve">    Cash</t>
  </si>
  <si>
    <t xml:space="preserve">    Bond payable</t>
  </si>
  <si>
    <t xml:space="preserve">    Discount on bond payable</t>
  </si>
  <si>
    <t xml:space="preserve">    Premium on bond payable</t>
  </si>
  <si>
    <t xml:space="preserve">    Discount on bonds payable</t>
  </si>
  <si>
    <t>Question 1</t>
  </si>
  <si>
    <t>Question 2</t>
  </si>
  <si>
    <t>Question 3</t>
  </si>
  <si>
    <t>Note: Work for calculations by hand is available in the workings pdf file</t>
  </si>
  <si>
    <t>Note: Work for calculations by computer is available in the below tabs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</si>
</sst>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-mmm\-yy;@"/>
    <numFmt numFmtId="165" formatCode="0.000%"/>
  </numFmts>
  <fonts count="3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2F0D9"/>
        <bgColor rgb="FFDEEBF7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164" fontId="0" fillId="0" borderId="0" xfId="0" applyNumberFormat="1"/>
    <xf numFmtId="16" fontId="0" fillId="0" borderId="0" xfId="0" applyNumberFormat="1"/>
    <xf numFmtId="164" fontId="0" fillId="0" borderId="1" xfId="0" applyNumberFormat="1" applyFont="1" applyBorder="1"/>
    <xf numFmtId="0" fontId="0" fillId="0" borderId="2" xfId="0" applyFont="1" applyBorder="1"/>
    <xf numFmtId="0" fontId="0" fillId="0" borderId="3" xfId="0" applyFont="1" applyBorder="1"/>
    <xf numFmtId="164" fontId="0" fillId="2" borderId="4" xfId="0" applyNumberFormat="1" applyFill="1" applyBorder="1"/>
    <xf numFmtId="0" fontId="0" fillId="2" borderId="5" xfId="0" applyFont="1" applyFill="1" applyBorder="1"/>
    <xf numFmtId="2" fontId="0" fillId="2" borderId="5" xfId="0" applyNumberFormat="1" applyFill="1" applyBorder="1"/>
    <xf numFmtId="2" fontId="0" fillId="2" borderId="6" xfId="0" applyNumberFormat="1" applyFill="1" applyBorder="1"/>
    <xf numFmtId="164" fontId="0" fillId="2" borderId="7" xfId="0" applyNumberFormat="1" applyFill="1" applyBorder="1"/>
    <xf numFmtId="0" fontId="0" fillId="2" borderId="0" xfId="0" applyFont="1" applyFill="1" applyBorder="1"/>
    <xf numFmtId="2" fontId="0" fillId="2" borderId="0" xfId="0" applyNumberFormat="1" applyFill="1" applyBorder="1"/>
    <xf numFmtId="2" fontId="0" fillId="2" borderId="8" xfId="0" applyNumberFormat="1" applyFill="1" applyBorder="1"/>
    <xf numFmtId="2" fontId="0" fillId="0" borderId="0" xfId="0" applyNumberFormat="1"/>
    <xf numFmtId="0" fontId="0" fillId="2" borderId="8" xfId="0" applyFill="1" applyBorder="1"/>
    <xf numFmtId="164" fontId="0" fillId="2" borderId="9" xfId="0" applyNumberFormat="1" applyFill="1" applyBorder="1"/>
    <xf numFmtId="0" fontId="0" fillId="2" borderId="10" xfId="0" applyFont="1" applyFill="1" applyBorder="1"/>
    <xf numFmtId="2" fontId="0" fillId="2" borderId="11" xfId="0" applyNumberFormat="1" applyFill="1" applyBorder="1"/>
    <xf numFmtId="164" fontId="0" fillId="0" borderId="4" xfId="0" applyNumberFormat="1" applyFont="1" applyBorder="1"/>
    <xf numFmtId="0" fontId="0" fillId="0" borderId="5" xfId="0" applyFont="1" applyBorder="1"/>
    <xf numFmtId="0" fontId="0" fillId="0" borderId="6" xfId="0" applyFont="1" applyBorder="1"/>
    <xf numFmtId="165" fontId="0" fillId="0" borderId="0" xfId="0" applyNumberFormat="1"/>
    <xf numFmtId="0" fontId="1" fillId="0" borderId="0" xfId="1"/>
    <xf numFmtId="2" fontId="1" fillId="2" borderId="11" xfId="1" applyNumberFormat="1" applyFill="1" applyBorder="1"/>
    <xf numFmtId="0" fontId="1" fillId="2" borderId="10" xfId="1" applyFont="1" applyFill="1" applyBorder="1"/>
    <xf numFmtId="164" fontId="1" fillId="2" borderId="9" xfId="1" applyNumberFormat="1" applyFill="1" applyBorder="1"/>
    <xf numFmtId="2" fontId="1" fillId="2" borderId="8" xfId="1" applyNumberFormat="1" applyFill="1" applyBorder="1"/>
    <xf numFmtId="2" fontId="1" fillId="2" borderId="0" xfId="1" applyNumberFormat="1" applyFill="1" applyBorder="1"/>
    <xf numFmtId="0" fontId="1" fillId="2" borderId="0" xfId="1" applyFont="1" applyFill="1" applyBorder="1"/>
    <xf numFmtId="164" fontId="1" fillId="2" borderId="7" xfId="1" applyNumberFormat="1" applyFill="1" applyBorder="1"/>
    <xf numFmtId="0" fontId="1" fillId="2" borderId="8" xfId="1" applyFill="1" applyBorder="1"/>
    <xf numFmtId="2" fontId="1" fillId="2" borderId="6" xfId="1" applyNumberFormat="1" applyFill="1" applyBorder="1"/>
    <xf numFmtId="2" fontId="1" fillId="2" borderId="5" xfId="1" applyNumberFormat="1" applyFill="1" applyBorder="1"/>
    <xf numFmtId="0" fontId="1" fillId="2" borderId="5" xfId="1" applyFont="1" applyFill="1" applyBorder="1"/>
    <xf numFmtId="164" fontId="1" fillId="2" borderId="4" xfId="1" applyNumberFormat="1" applyFill="1" applyBorder="1"/>
    <xf numFmtId="0" fontId="1" fillId="0" borderId="3" xfId="1" applyFont="1" applyBorder="1"/>
    <xf numFmtId="0" fontId="1" fillId="0" borderId="2" xfId="1" applyFont="1" applyBorder="1"/>
    <xf numFmtId="164" fontId="1" fillId="0" borderId="1" xfId="1" applyNumberFormat="1" applyFont="1" applyBorder="1"/>
    <xf numFmtId="0" fontId="1" fillId="0" borderId="6" xfId="1" applyFont="1" applyBorder="1"/>
    <xf numFmtId="0" fontId="1" fillId="0" borderId="5" xfId="1" applyFont="1" applyBorder="1"/>
    <xf numFmtId="164" fontId="1" fillId="0" borderId="4" xfId="1" applyNumberFormat="1" applyFont="1" applyBorder="1"/>
    <xf numFmtId="0" fontId="2" fillId="0" borderId="0" xfId="1" applyFont="1"/>
  </cellXfs>
  <cellStyles count="2">
    <cellStyle name="Normal" xfId="0" builtinId="0"/>
    <cellStyle name="Normal 2" xfId="1" xr:uid="{569B4473-C1AA-44A5-9EA8-72ADBD6305D2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B7524-4DC0-4FF8-8760-E9ADD4333B3D}">
  <dimension ref="B2:O23"/>
  <sheetViews>
    <sheetView tabSelected="1" workbookViewId="0"/>
  </sheetViews>
  <sheetFormatPr defaultRowHeight="15" x14ac:dyDescent="0.25"/>
  <cols>
    <col min="1" max="1" width="3" style="23" customWidth="1"/>
    <col min="2" max="2" width="9.7109375" style="23" bestFit="1" customWidth="1"/>
    <col min="3" max="3" width="17.42578125" style="23" bestFit="1" customWidth="1"/>
    <col min="4" max="6" width="9.140625" style="23"/>
    <col min="7" max="7" width="10.140625" style="23" bestFit="1" customWidth="1"/>
    <col min="8" max="8" width="27" style="23" bestFit="1" customWidth="1"/>
    <col min="9" max="11" width="9.140625" style="23"/>
    <col min="12" max="12" width="10.5703125" style="23" bestFit="1" customWidth="1"/>
    <col min="13" max="13" width="26.5703125" style="23" bestFit="1" customWidth="1"/>
    <col min="14" max="16384" width="9.140625" style="23"/>
  </cols>
  <sheetData>
    <row r="2" spans="2:15" x14ac:dyDescent="0.25">
      <c r="B2" s="23" t="s">
        <v>29</v>
      </c>
      <c r="G2" s="23" t="s">
        <v>30</v>
      </c>
      <c r="L2" s="23" t="s">
        <v>31</v>
      </c>
    </row>
    <row r="3" spans="2:15" x14ac:dyDescent="0.25">
      <c r="B3" s="38" t="s">
        <v>3</v>
      </c>
      <c r="C3" s="37" t="s">
        <v>4</v>
      </c>
      <c r="D3" s="37" t="s">
        <v>5</v>
      </c>
      <c r="E3" s="36" t="s">
        <v>6</v>
      </c>
      <c r="G3" s="41" t="s">
        <v>3</v>
      </c>
      <c r="H3" s="40" t="s">
        <v>4</v>
      </c>
      <c r="I3" s="40" t="s">
        <v>5</v>
      </c>
      <c r="J3" s="39" t="s">
        <v>6</v>
      </c>
      <c r="L3" s="38" t="s">
        <v>3</v>
      </c>
      <c r="M3" s="37" t="s">
        <v>4</v>
      </c>
      <c r="N3" s="37" t="s">
        <v>5</v>
      </c>
      <c r="O3" s="36" t="s">
        <v>6</v>
      </c>
    </row>
    <row r="4" spans="2:15" x14ac:dyDescent="0.25">
      <c r="B4" s="35">
        <v>38032</v>
      </c>
      <c r="C4" s="34" t="s">
        <v>9</v>
      </c>
      <c r="D4" s="33">
        <v>2750</v>
      </c>
      <c r="E4" s="32"/>
      <c r="G4" s="35">
        <v>39493</v>
      </c>
      <c r="H4" s="34" t="s">
        <v>9</v>
      </c>
      <c r="I4" s="33">
        <v>2569.8525758601713</v>
      </c>
      <c r="J4" s="32"/>
      <c r="L4" s="35">
        <v>43146</v>
      </c>
      <c r="M4" s="34" t="s">
        <v>9</v>
      </c>
      <c r="N4" s="33">
        <v>3272.330906571277</v>
      </c>
      <c r="O4" s="32"/>
    </row>
    <row r="5" spans="2:15" x14ac:dyDescent="0.25">
      <c r="B5" s="30"/>
      <c r="C5" s="29" t="s">
        <v>25</v>
      </c>
      <c r="D5" s="28"/>
      <c r="E5" s="27">
        <v>2750</v>
      </c>
      <c r="G5" s="30"/>
      <c r="H5" s="29" t="s">
        <v>21</v>
      </c>
      <c r="I5" s="28">
        <v>180.14742413982867</v>
      </c>
      <c r="J5" s="31"/>
      <c r="L5" s="30"/>
      <c r="M5" s="29" t="s">
        <v>27</v>
      </c>
      <c r="N5" s="28"/>
      <c r="O5" s="27">
        <v>522.33090657127696</v>
      </c>
    </row>
    <row r="6" spans="2:15" x14ac:dyDescent="0.25">
      <c r="B6" s="30"/>
      <c r="C6" s="29"/>
      <c r="D6" s="28"/>
      <c r="E6" s="27"/>
      <c r="G6" s="30"/>
      <c r="H6" s="29" t="s">
        <v>25</v>
      </c>
      <c r="I6" s="28"/>
      <c r="J6" s="27">
        <v>2750</v>
      </c>
      <c r="L6" s="30"/>
      <c r="M6" s="29" t="s">
        <v>25</v>
      </c>
      <c r="N6" s="28"/>
      <c r="O6" s="27">
        <v>2750</v>
      </c>
    </row>
    <row r="7" spans="2:15" x14ac:dyDescent="0.25">
      <c r="B7" s="30">
        <v>38214</v>
      </c>
      <c r="C7" s="29" t="s">
        <v>15</v>
      </c>
      <c r="D7" s="28">
        <v>87.243750000000006</v>
      </c>
      <c r="E7" s="27"/>
      <c r="G7" s="30"/>
      <c r="H7" s="29"/>
      <c r="I7" s="28"/>
      <c r="J7" s="27"/>
      <c r="L7" s="30"/>
      <c r="M7" s="29"/>
      <c r="N7" s="28"/>
      <c r="O7" s="27"/>
    </row>
    <row r="8" spans="2:15" x14ac:dyDescent="0.25">
      <c r="B8" s="30"/>
      <c r="C8" s="29" t="s">
        <v>24</v>
      </c>
      <c r="D8" s="28"/>
      <c r="E8" s="27">
        <v>87.243750000000006</v>
      </c>
      <c r="G8" s="30">
        <v>39675</v>
      </c>
      <c r="H8" s="29" t="s">
        <v>15</v>
      </c>
      <c r="I8" s="28">
        <v>88.531421238382904</v>
      </c>
      <c r="J8" s="27"/>
      <c r="L8" s="30">
        <v>43327</v>
      </c>
      <c r="M8" s="29" t="s">
        <v>15</v>
      </c>
      <c r="N8" s="28">
        <v>76.065331923249332</v>
      </c>
      <c r="O8" s="27"/>
    </row>
    <row r="9" spans="2:15" x14ac:dyDescent="0.25">
      <c r="B9" s="30"/>
      <c r="C9" s="29"/>
      <c r="D9" s="28"/>
      <c r="E9" s="27"/>
      <c r="G9" s="30"/>
      <c r="H9" s="29" t="s">
        <v>28</v>
      </c>
      <c r="I9" s="29"/>
      <c r="J9" s="27">
        <v>1.2876712383828988</v>
      </c>
      <c r="L9" s="30"/>
      <c r="M9" s="29" t="s">
        <v>22</v>
      </c>
      <c r="N9" s="28">
        <v>11.178418076750674</v>
      </c>
      <c r="O9" s="27"/>
    </row>
    <row r="10" spans="2:15" x14ac:dyDescent="0.25">
      <c r="B10" s="30">
        <v>38352</v>
      </c>
      <c r="C10" s="29" t="s">
        <v>15</v>
      </c>
      <c r="D10" s="28">
        <v>65.917500000000004</v>
      </c>
      <c r="E10" s="27"/>
      <c r="G10" s="30"/>
      <c r="H10" s="29" t="s">
        <v>24</v>
      </c>
      <c r="I10" s="28"/>
      <c r="J10" s="27">
        <v>87.243750000000006</v>
      </c>
      <c r="L10" s="30"/>
      <c r="M10" s="29" t="s">
        <v>24</v>
      </c>
      <c r="N10" s="28"/>
      <c r="O10" s="27">
        <v>87.243750000000006</v>
      </c>
    </row>
    <row r="11" spans="2:15" x14ac:dyDescent="0.25">
      <c r="B11" s="30"/>
      <c r="C11" s="29" t="s">
        <v>23</v>
      </c>
      <c r="D11" s="28"/>
      <c r="E11" s="27">
        <v>65.917500000000004</v>
      </c>
      <c r="G11" s="30"/>
      <c r="H11" s="29"/>
      <c r="I11" s="29"/>
      <c r="J11" s="31"/>
      <c r="L11" s="30"/>
      <c r="M11" s="29"/>
      <c r="N11" s="28"/>
      <c r="O11" s="27"/>
    </row>
    <row r="12" spans="2:15" x14ac:dyDescent="0.25">
      <c r="B12" s="30"/>
      <c r="C12" s="29"/>
      <c r="D12" s="29"/>
      <c r="E12" s="31"/>
      <c r="G12" s="30">
        <v>39813</v>
      </c>
      <c r="H12" s="29" t="s">
        <v>15</v>
      </c>
      <c r="I12" s="28">
        <v>66.923923809478595</v>
      </c>
      <c r="J12" s="27"/>
      <c r="L12" s="30">
        <v>43465</v>
      </c>
      <c r="M12" s="29" t="s">
        <v>15</v>
      </c>
      <c r="N12" s="28">
        <v>57.275258805152852</v>
      </c>
      <c r="O12" s="27"/>
    </row>
    <row r="13" spans="2:15" x14ac:dyDescent="0.25">
      <c r="B13" s="30">
        <v>38398</v>
      </c>
      <c r="C13" s="29" t="s">
        <v>15</v>
      </c>
      <c r="D13" s="28">
        <v>21.326250000000002</v>
      </c>
      <c r="E13" s="31"/>
      <c r="G13" s="30"/>
      <c r="H13" s="29" t="s">
        <v>28</v>
      </c>
      <c r="I13" s="28"/>
      <c r="J13" s="27">
        <v>1.0064238094785907</v>
      </c>
      <c r="L13" s="30"/>
      <c r="M13" s="29" t="s">
        <v>22</v>
      </c>
      <c r="N13" s="28">
        <v>8.642241194847152</v>
      </c>
      <c r="O13" s="27"/>
    </row>
    <row r="14" spans="2:15" x14ac:dyDescent="0.25">
      <c r="B14" s="30"/>
      <c r="C14" s="29" t="s">
        <v>19</v>
      </c>
      <c r="D14" s="28">
        <v>65.917500000000004</v>
      </c>
      <c r="E14" s="31"/>
      <c r="G14" s="30"/>
      <c r="H14" s="29" t="s">
        <v>23</v>
      </c>
      <c r="I14" s="28"/>
      <c r="J14" s="27">
        <v>65.917500000000004</v>
      </c>
      <c r="L14" s="30"/>
      <c r="M14" s="29" t="s">
        <v>23</v>
      </c>
      <c r="N14" s="28"/>
      <c r="O14" s="27">
        <v>65.917500000000004</v>
      </c>
    </row>
    <row r="15" spans="2:15" x14ac:dyDescent="0.25">
      <c r="B15" s="26"/>
      <c r="C15" s="25" t="s">
        <v>24</v>
      </c>
      <c r="D15" s="25"/>
      <c r="E15" s="24">
        <v>87.243750000000006</v>
      </c>
      <c r="G15" s="30"/>
      <c r="H15" s="29"/>
      <c r="I15" s="28"/>
      <c r="J15" s="27"/>
      <c r="L15" s="30"/>
      <c r="M15" s="29"/>
      <c r="N15" s="29"/>
      <c r="O15" s="31"/>
    </row>
    <row r="16" spans="2:15" x14ac:dyDescent="0.25">
      <c r="G16" s="30">
        <v>39859</v>
      </c>
      <c r="H16" s="29" t="s">
        <v>15</v>
      </c>
      <c r="I16" s="28">
        <v>21.651857703066597</v>
      </c>
      <c r="J16" s="31"/>
      <c r="L16" s="30">
        <v>43511</v>
      </c>
      <c r="M16" s="29" t="s">
        <v>15</v>
      </c>
      <c r="N16" s="28">
        <v>18.530230789902397</v>
      </c>
      <c r="O16" s="31"/>
    </row>
    <row r="17" spans="2:15" x14ac:dyDescent="0.25">
      <c r="G17" s="30"/>
      <c r="H17" s="29" t="s">
        <v>19</v>
      </c>
      <c r="I17" s="28">
        <v>65.917500000000004</v>
      </c>
      <c r="J17" s="31"/>
      <c r="L17" s="30"/>
      <c r="M17" s="29" t="s">
        <v>19</v>
      </c>
      <c r="N17" s="28">
        <v>65.917500000000004</v>
      </c>
      <c r="O17" s="31"/>
    </row>
    <row r="18" spans="2:15" x14ac:dyDescent="0.25">
      <c r="G18" s="30"/>
      <c r="H18" s="29" t="s">
        <v>26</v>
      </c>
      <c r="I18" s="29"/>
      <c r="J18" s="27">
        <v>0.32560770306659492</v>
      </c>
      <c r="L18" s="30"/>
      <c r="M18" s="29" t="s">
        <v>22</v>
      </c>
      <c r="N18" s="28">
        <v>2.7960192100976045</v>
      </c>
      <c r="O18" s="27"/>
    </row>
    <row r="19" spans="2:15" x14ac:dyDescent="0.25">
      <c r="G19" s="26"/>
      <c r="H19" s="25" t="s">
        <v>24</v>
      </c>
      <c r="I19" s="25"/>
      <c r="J19" s="24">
        <v>87.243750000000006</v>
      </c>
      <c r="L19" s="26"/>
      <c r="M19" s="25" t="s">
        <v>24</v>
      </c>
      <c r="N19" s="25"/>
      <c r="O19" s="24">
        <v>87.243750000000006</v>
      </c>
    </row>
    <row r="22" spans="2:15" x14ac:dyDescent="0.25">
      <c r="B22" s="42" t="s">
        <v>32</v>
      </c>
    </row>
    <row r="23" spans="2:15" x14ac:dyDescent="0.25">
      <c r="B23" s="42" t="s">
        <v>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75"/>
  <sheetViews>
    <sheetView zoomScaleNormal="100" workbookViewId="0"/>
  </sheetViews>
  <sheetFormatPr defaultRowHeight="15" x14ac:dyDescent="0.25"/>
  <cols>
    <col min="1" max="1" width="8.5703125"/>
    <col min="2" max="2" width="14.140625"/>
    <col min="3" max="5" width="8.5703125"/>
    <col min="6" max="6" width="10.5703125"/>
    <col min="7" max="11" width="8.5703125"/>
    <col min="12" max="12" width="12.28515625" style="1" bestFit="1" customWidth="1"/>
    <col min="13" max="13" width="27.42578125"/>
    <col min="14" max="1025" width="8.5703125"/>
  </cols>
  <sheetData>
    <row r="1" spans="2:15" x14ac:dyDescent="0.25">
      <c r="L1"/>
    </row>
    <row r="2" spans="2:15" x14ac:dyDescent="0.25">
      <c r="B2" t="s">
        <v>29</v>
      </c>
      <c r="L2" s="1" t="s">
        <v>0</v>
      </c>
    </row>
    <row r="3" spans="2:15" x14ac:dyDescent="0.25">
      <c r="B3" t="s">
        <v>1</v>
      </c>
      <c r="C3" s="2">
        <v>38032</v>
      </c>
      <c r="L3"/>
    </row>
    <row r="4" spans="2:15" x14ac:dyDescent="0.25">
      <c r="B4" t="s">
        <v>2</v>
      </c>
      <c r="C4" s="2">
        <v>38352</v>
      </c>
      <c r="L4" s="3" t="s">
        <v>3</v>
      </c>
      <c r="M4" s="4" t="s">
        <v>4</v>
      </c>
      <c r="N4" s="4" t="s">
        <v>5</v>
      </c>
      <c r="O4" s="5" t="s">
        <v>6</v>
      </c>
    </row>
    <row r="5" spans="2:15" x14ac:dyDescent="0.25">
      <c r="B5" t="s">
        <v>7</v>
      </c>
      <c r="C5">
        <f>DAYS360(C3,C4)</f>
        <v>316</v>
      </c>
      <c r="E5" t="s">
        <v>8</v>
      </c>
      <c r="L5" s="6">
        <f>C3</f>
        <v>38032</v>
      </c>
      <c r="M5" s="7" t="s">
        <v>9</v>
      </c>
      <c r="N5" s="8">
        <f>E8</f>
        <v>2750</v>
      </c>
      <c r="O5" s="9"/>
    </row>
    <row r="6" spans="2:15" x14ac:dyDescent="0.25">
      <c r="L6" s="10"/>
      <c r="M6" s="11" t="s">
        <v>25</v>
      </c>
      <c r="N6" s="12"/>
      <c r="O6" s="13">
        <f>D8</f>
        <v>2750</v>
      </c>
    </row>
    <row r="7" spans="2:15" x14ac:dyDescent="0.25">
      <c r="B7" t="s">
        <v>10</v>
      </c>
      <c r="C7" t="s">
        <v>11</v>
      </c>
      <c r="D7" t="s">
        <v>12</v>
      </c>
      <c r="E7" t="s">
        <v>13</v>
      </c>
      <c r="F7" t="s">
        <v>14</v>
      </c>
      <c r="L7" s="10"/>
      <c r="M7" s="11"/>
      <c r="N7" s="12"/>
      <c r="O7" s="13"/>
    </row>
    <row r="8" spans="2:15" x14ac:dyDescent="0.25">
      <c r="B8" s="22">
        <v>6.3450000000000006E-2</v>
      </c>
      <c r="C8" s="22">
        <v>6.3450000000000006E-2</v>
      </c>
      <c r="D8">
        <v>2750</v>
      </c>
      <c r="E8" s="14">
        <f>D8*B8/2/(C8/2)*(1-1/(1+C8/2)^(2*F8))+D8/(1+C8/2)^(F8*2)</f>
        <v>2750</v>
      </c>
      <c r="F8">
        <v>30</v>
      </c>
      <c r="L8" s="10">
        <v>38214</v>
      </c>
      <c r="M8" s="11" t="s">
        <v>15</v>
      </c>
      <c r="N8" s="12">
        <f>$B$8*$E$8/2</f>
        <v>87.243750000000006</v>
      </c>
      <c r="O8" s="13"/>
    </row>
    <row r="9" spans="2:15" x14ac:dyDescent="0.25">
      <c r="L9" s="10"/>
      <c r="M9" s="11" t="s">
        <v>24</v>
      </c>
      <c r="N9" s="12"/>
      <c r="O9" s="13">
        <f>$B$8*$E$8/2</f>
        <v>87.243750000000006</v>
      </c>
    </row>
    <row r="10" spans="2:15" x14ac:dyDescent="0.25">
      <c r="B10" t="s">
        <v>16</v>
      </c>
      <c r="C10" t="s">
        <v>17</v>
      </c>
      <c r="D10" t="s">
        <v>10</v>
      </c>
      <c r="E10" t="s">
        <v>18</v>
      </c>
      <c r="L10" s="10"/>
      <c r="M10" s="11"/>
      <c r="N10" s="12"/>
      <c r="O10" s="13"/>
    </row>
    <row r="11" spans="2:15" x14ac:dyDescent="0.25">
      <c r="B11">
        <v>0</v>
      </c>
      <c r="E11" s="14">
        <f>E8</f>
        <v>2750</v>
      </c>
      <c r="L11" s="10">
        <v>38352</v>
      </c>
      <c r="M11" s="11" t="s">
        <v>15</v>
      </c>
      <c r="N11" s="12">
        <f>$B$8*$E$8/2*($C$5-180)/180</f>
        <v>65.917500000000004</v>
      </c>
      <c r="O11" s="13"/>
    </row>
    <row r="12" spans="2:15" x14ac:dyDescent="0.25">
      <c r="B12">
        <v>1</v>
      </c>
      <c r="C12">
        <f t="shared" ref="C12:C43" si="0">E11*$C$8/2</f>
        <v>87.243750000000006</v>
      </c>
      <c r="D12">
        <f t="shared" ref="D12:D43" si="1">$B$8/2*$D$8</f>
        <v>87.243750000000006</v>
      </c>
      <c r="E12" s="14">
        <f t="shared" ref="E12:E43" si="2">E11+C12-D12</f>
        <v>2750</v>
      </c>
      <c r="L12" s="10"/>
      <c r="M12" s="11" t="s">
        <v>23</v>
      </c>
      <c r="N12" s="12"/>
      <c r="O12" s="13">
        <f>$B$8*$E$8/2*($C$5-180)/180</f>
        <v>65.917500000000004</v>
      </c>
    </row>
    <row r="13" spans="2:15" x14ac:dyDescent="0.25">
      <c r="B13">
        <v>2</v>
      </c>
      <c r="C13">
        <f t="shared" si="0"/>
        <v>87.243750000000006</v>
      </c>
      <c r="D13">
        <f t="shared" si="1"/>
        <v>87.243750000000006</v>
      </c>
      <c r="E13" s="14">
        <f t="shared" si="2"/>
        <v>2750</v>
      </c>
      <c r="L13" s="10"/>
      <c r="M13" s="11"/>
      <c r="N13" s="11"/>
      <c r="O13" s="15"/>
    </row>
    <row r="14" spans="2:15" x14ac:dyDescent="0.25">
      <c r="B14">
        <v>3</v>
      </c>
      <c r="C14">
        <f t="shared" si="0"/>
        <v>87.243750000000006</v>
      </c>
      <c r="D14">
        <f t="shared" si="1"/>
        <v>87.243750000000006</v>
      </c>
      <c r="E14" s="14">
        <f t="shared" si="2"/>
        <v>2750</v>
      </c>
      <c r="L14" s="10">
        <v>38398</v>
      </c>
      <c r="M14" s="11" t="s">
        <v>15</v>
      </c>
      <c r="N14" s="12">
        <f>N8-N15</f>
        <v>21.326250000000002</v>
      </c>
      <c r="O14" s="15"/>
    </row>
    <row r="15" spans="2:15" x14ac:dyDescent="0.25">
      <c r="B15">
        <v>4</v>
      </c>
      <c r="C15">
        <f t="shared" si="0"/>
        <v>87.243750000000006</v>
      </c>
      <c r="D15">
        <f t="shared" si="1"/>
        <v>87.243750000000006</v>
      </c>
      <c r="E15" s="14">
        <f t="shared" si="2"/>
        <v>2750</v>
      </c>
      <c r="L15" s="10"/>
      <c r="M15" s="11" t="s">
        <v>19</v>
      </c>
      <c r="N15" s="12">
        <f>$B$8*$E$8/2*($C$5-180)/180</f>
        <v>65.917500000000004</v>
      </c>
      <c r="O15" s="15"/>
    </row>
    <row r="16" spans="2:15" x14ac:dyDescent="0.25">
      <c r="B16">
        <v>5</v>
      </c>
      <c r="C16">
        <f t="shared" si="0"/>
        <v>87.243750000000006</v>
      </c>
      <c r="D16">
        <f t="shared" si="1"/>
        <v>87.243750000000006</v>
      </c>
      <c r="E16" s="14">
        <f t="shared" si="2"/>
        <v>2750</v>
      </c>
      <c r="L16" s="16"/>
      <c r="M16" s="17" t="s">
        <v>24</v>
      </c>
      <c r="N16" s="17"/>
      <c r="O16" s="18">
        <f>SUM(N14:N15)</f>
        <v>87.243750000000006</v>
      </c>
    </row>
    <row r="17" spans="2:12" x14ac:dyDescent="0.25">
      <c r="B17">
        <v>6</v>
      </c>
      <c r="C17">
        <f t="shared" si="0"/>
        <v>87.243750000000006</v>
      </c>
      <c r="D17">
        <f t="shared" si="1"/>
        <v>87.243750000000006</v>
      </c>
      <c r="E17" s="14">
        <f t="shared" si="2"/>
        <v>2750</v>
      </c>
      <c r="L17"/>
    </row>
    <row r="18" spans="2:12" x14ac:dyDescent="0.25">
      <c r="B18">
        <v>7</v>
      </c>
      <c r="C18">
        <f t="shared" si="0"/>
        <v>87.243750000000006</v>
      </c>
      <c r="D18">
        <f t="shared" si="1"/>
        <v>87.243750000000006</v>
      </c>
      <c r="E18" s="14">
        <f t="shared" si="2"/>
        <v>2750</v>
      </c>
      <c r="L18"/>
    </row>
    <row r="19" spans="2:12" x14ac:dyDescent="0.25">
      <c r="B19">
        <v>8</v>
      </c>
      <c r="C19">
        <f t="shared" si="0"/>
        <v>87.243750000000006</v>
      </c>
      <c r="D19">
        <f t="shared" si="1"/>
        <v>87.243750000000006</v>
      </c>
      <c r="E19" s="14">
        <f t="shared" si="2"/>
        <v>2750</v>
      </c>
      <c r="L19"/>
    </row>
    <row r="20" spans="2:12" x14ac:dyDescent="0.25">
      <c r="B20">
        <v>9</v>
      </c>
      <c r="C20">
        <f t="shared" si="0"/>
        <v>87.243750000000006</v>
      </c>
      <c r="D20">
        <f t="shared" si="1"/>
        <v>87.243750000000006</v>
      </c>
      <c r="E20" s="14">
        <f t="shared" si="2"/>
        <v>2750</v>
      </c>
      <c r="L20"/>
    </row>
    <row r="21" spans="2:12" x14ac:dyDescent="0.25">
      <c r="B21">
        <v>10</v>
      </c>
      <c r="C21">
        <f t="shared" si="0"/>
        <v>87.243750000000006</v>
      </c>
      <c r="D21">
        <f t="shared" si="1"/>
        <v>87.243750000000006</v>
      </c>
      <c r="E21" s="14">
        <f t="shared" si="2"/>
        <v>2750</v>
      </c>
      <c r="L21"/>
    </row>
    <row r="22" spans="2:12" x14ac:dyDescent="0.25">
      <c r="B22">
        <v>11</v>
      </c>
      <c r="C22">
        <f t="shared" si="0"/>
        <v>87.243750000000006</v>
      </c>
      <c r="D22">
        <f t="shared" si="1"/>
        <v>87.243750000000006</v>
      </c>
      <c r="E22" s="14">
        <f t="shared" si="2"/>
        <v>2750</v>
      </c>
    </row>
    <row r="23" spans="2:12" x14ac:dyDescent="0.25">
      <c r="B23">
        <v>12</v>
      </c>
      <c r="C23">
        <f t="shared" si="0"/>
        <v>87.243750000000006</v>
      </c>
      <c r="D23">
        <f t="shared" si="1"/>
        <v>87.243750000000006</v>
      </c>
      <c r="E23" s="14">
        <f t="shared" si="2"/>
        <v>2750</v>
      </c>
    </row>
    <row r="24" spans="2:12" x14ac:dyDescent="0.25">
      <c r="B24">
        <v>13</v>
      </c>
      <c r="C24">
        <f t="shared" si="0"/>
        <v>87.243750000000006</v>
      </c>
      <c r="D24">
        <f t="shared" si="1"/>
        <v>87.243750000000006</v>
      </c>
      <c r="E24" s="14">
        <f t="shared" si="2"/>
        <v>2750</v>
      </c>
    </row>
    <row r="25" spans="2:12" x14ac:dyDescent="0.25">
      <c r="B25">
        <v>14</v>
      </c>
      <c r="C25">
        <f t="shared" si="0"/>
        <v>87.243750000000006</v>
      </c>
      <c r="D25">
        <f t="shared" si="1"/>
        <v>87.243750000000006</v>
      </c>
      <c r="E25" s="14">
        <f t="shared" si="2"/>
        <v>2750</v>
      </c>
    </row>
    <row r="26" spans="2:12" x14ac:dyDescent="0.25">
      <c r="B26">
        <v>15</v>
      </c>
      <c r="C26">
        <f t="shared" si="0"/>
        <v>87.243750000000006</v>
      </c>
      <c r="D26">
        <f t="shared" si="1"/>
        <v>87.243750000000006</v>
      </c>
      <c r="E26" s="14">
        <f t="shared" si="2"/>
        <v>2750</v>
      </c>
    </row>
    <row r="27" spans="2:12" x14ac:dyDescent="0.25">
      <c r="B27">
        <v>16</v>
      </c>
      <c r="C27">
        <f t="shared" si="0"/>
        <v>87.243750000000006</v>
      </c>
      <c r="D27">
        <f t="shared" si="1"/>
        <v>87.243750000000006</v>
      </c>
      <c r="E27" s="14">
        <f t="shared" si="2"/>
        <v>2750</v>
      </c>
    </row>
    <row r="28" spans="2:12" x14ac:dyDescent="0.25">
      <c r="B28">
        <v>17</v>
      </c>
      <c r="C28">
        <f t="shared" si="0"/>
        <v>87.243750000000006</v>
      </c>
      <c r="D28">
        <f t="shared" si="1"/>
        <v>87.243750000000006</v>
      </c>
      <c r="E28" s="14">
        <f t="shared" si="2"/>
        <v>2750</v>
      </c>
    </row>
    <row r="29" spans="2:12" x14ac:dyDescent="0.25">
      <c r="B29">
        <v>18</v>
      </c>
      <c r="C29">
        <f t="shared" si="0"/>
        <v>87.243750000000006</v>
      </c>
      <c r="D29">
        <f t="shared" si="1"/>
        <v>87.243750000000006</v>
      </c>
      <c r="E29" s="14">
        <f t="shared" si="2"/>
        <v>2750</v>
      </c>
    </row>
    <row r="30" spans="2:12" x14ac:dyDescent="0.25">
      <c r="B30">
        <v>19</v>
      </c>
      <c r="C30">
        <f t="shared" si="0"/>
        <v>87.243750000000006</v>
      </c>
      <c r="D30">
        <f t="shared" si="1"/>
        <v>87.243750000000006</v>
      </c>
      <c r="E30" s="14">
        <f t="shared" si="2"/>
        <v>2750</v>
      </c>
    </row>
    <row r="31" spans="2:12" x14ac:dyDescent="0.25">
      <c r="B31">
        <v>20</v>
      </c>
      <c r="C31">
        <f t="shared" si="0"/>
        <v>87.243750000000006</v>
      </c>
      <c r="D31">
        <f t="shared" si="1"/>
        <v>87.243750000000006</v>
      </c>
      <c r="E31" s="14">
        <f t="shared" si="2"/>
        <v>2750</v>
      </c>
    </row>
    <row r="32" spans="2:12" x14ac:dyDescent="0.25">
      <c r="B32">
        <v>21</v>
      </c>
      <c r="C32">
        <f t="shared" si="0"/>
        <v>87.243750000000006</v>
      </c>
      <c r="D32">
        <f t="shared" si="1"/>
        <v>87.243750000000006</v>
      </c>
      <c r="E32" s="14">
        <f t="shared" si="2"/>
        <v>2750</v>
      </c>
    </row>
    <row r="33" spans="2:5" x14ac:dyDescent="0.25">
      <c r="B33">
        <v>22</v>
      </c>
      <c r="C33">
        <f t="shared" si="0"/>
        <v>87.243750000000006</v>
      </c>
      <c r="D33">
        <f t="shared" si="1"/>
        <v>87.243750000000006</v>
      </c>
      <c r="E33" s="14">
        <f t="shared" si="2"/>
        <v>2750</v>
      </c>
    </row>
    <row r="34" spans="2:5" x14ac:dyDescent="0.25">
      <c r="B34">
        <v>23</v>
      </c>
      <c r="C34">
        <f t="shared" si="0"/>
        <v>87.243750000000006</v>
      </c>
      <c r="D34">
        <f t="shared" si="1"/>
        <v>87.243750000000006</v>
      </c>
      <c r="E34" s="14">
        <f t="shared" si="2"/>
        <v>2750</v>
      </c>
    </row>
    <row r="35" spans="2:5" x14ac:dyDescent="0.25">
      <c r="B35">
        <v>24</v>
      </c>
      <c r="C35">
        <f t="shared" si="0"/>
        <v>87.243750000000006</v>
      </c>
      <c r="D35">
        <f t="shared" si="1"/>
        <v>87.243750000000006</v>
      </c>
      <c r="E35" s="14">
        <f t="shared" si="2"/>
        <v>2750</v>
      </c>
    </row>
    <row r="36" spans="2:5" x14ac:dyDescent="0.25">
      <c r="B36">
        <v>25</v>
      </c>
      <c r="C36">
        <f t="shared" si="0"/>
        <v>87.243750000000006</v>
      </c>
      <c r="D36">
        <f t="shared" si="1"/>
        <v>87.243750000000006</v>
      </c>
      <c r="E36" s="14">
        <f t="shared" si="2"/>
        <v>2750</v>
      </c>
    </row>
    <row r="37" spans="2:5" x14ac:dyDescent="0.25">
      <c r="B37">
        <v>26</v>
      </c>
      <c r="C37">
        <f t="shared" si="0"/>
        <v>87.243750000000006</v>
      </c>
      <c r="D37">
        <f t="shared" si="1"/>
        <v>87.243750000000006</v>
      </c>
      <c r="E37" s="14">
        <f t="shared" si="2"/>
        <v>2750</v>
      </c>
    </row>
    <row r="38" spans="2:5" x14ac:dyDescent="0.25">
      <c r="B38">
        <v>27</v>
      </c>
      <c r="C38">
        <f t="shared" si="0"/>
        <v>87.243750000000006</v>
      </c>
      <c r="D38">
        <f t="shared" si="1"/>
        <v>87.243750000000006</v>
      </c>
      <c r="E38" s="14">
        <f t="shared" si="2"/>
        <v>2750</v>
      </c>
    </row>
    <row r="39" spans="2:5" x14ac:dyDescent="0.25">
      <c r="B39">
        <v>28</v>
      </c>
      <c r="C39">
        <f t="shared" si="0"/>
        <v>87.243750000000006</v>
      </c>
      <c r="D39">
        <f t="shared" si="1"/>
        <v>87.243750000000006</v>
      </c>
      <c r="E39" s="14">
        <f t="shared" si="2"/>
        <v>2750</v>
      </c>
    </row>
    <row r="40" spans="2:5" x14ac:dyDescent="0.25">
      <c r="B40">
        <v>29</v>
      </c>
      <c r="C40">
        <f t="shared" si="0"/>
        <v>87.243750000000006</v>
      </c>
      <c r="D40">
        <f t="shared" si="1"/>
        <v>87.243750000000006</v>
      </c>
      <c r="E40" s="14">
        <f t="shared" si="2"/>
        <v>2750</v>
      </c>
    </row>
    <row r="41" spans="2:5" x14ac:dyDescent="0.25">
      <c r="B41">
        <v>30</v>
      </c>
      <c r="C41">
        <f t="shared" si="0"/>
        <v>87.243750000000006</v>
      </c>
      <c r="D41">
        <f t="shared" si="1"/>
        <v>87.243750000000006</v>
      </c>
      <c r="E41" s="14">
        <f t="shared" si="2"/>
        <v>2750</v>
      </c>
    </row>
    <row r="42" spans="2:5" x14ac:dyDescent="0.25">
      <c r="B42">
        <v>31</v>
      </c>
      <c r="C42">
        <f t="shared" si="0"/>
        <v>87.243750000000006</v>
      </c>
      <c r="D42">
        <f t="shared" si="1"/>
        <v>87.243750000000006</v>
      </c>
      <c r="E42" s="14">
        <f t="shared" si="2"/>
        <v>2750</v>
      </c>
    </row>
    <row r="43" spans="2:5" x14ac:dyDescent="0.25">
      <c r="B43">
        <v>32</v>
      </c>
      <c r="C43">
        <f t="shared" si="0"/>
        <v>87.243750000000006</v>
      </c>
      <c r="D43">
        <f t="shared" si="1"/>
        <v>87.243750000000006</v>
      </c>
      <c r="E43" s="14">
        <f t="shared" si="2"/>
        <v>2750</v>
      </c>
    </row>
    <row r="44" spans="2:5" x14ac:dyDescent="0.25">
      <c r="B44">
        <v>33</v>
      </c>
      <c r="C44">
        <f t="shared" ref="C44:C75" si="3">E43*$C$8/2</f>
        <v>87.243750000000006</v>
      </c>
      <c r="D44">
        <f t="shared" ref="D44:D75" si="4">$B$8/2*$D$8</f>
        <v>87.243750000000006</v>
      </c>
      <c r="E44" s="14">
        <f t="shared" ref="E44:E75" si="5">E43+C44-D44</f>
        <v>2750</v>
      </c>
    </row>
    <row r="45" spans="2:5" x14ac:dyDescent="0.25">
      <c r="B45">
        <v>34</v>
      </c>
      <c r="C45">
        <f t="shared" si="3"/>
        <v>87.243750000000006</v>
      </c>
      <c r="D45">
        <f t="shared" si="4"/>
        <v>87.243750000000006</v>
      </c>
      <c r="E45" s="14">
        <f t="shared" si="5"/>
        <v>2750</v>
      </c>
    </row>
    <row r="46" spans="2:5" x14ac:dyDescent="0.25">
      <c r="B46">
        <v>35</v>
      </c>
      <c r="C46">
        <f t="shared" si="3"/>
        <v>87.243750000000006</v>
      </c>
      <c r="D46">
        <f t="shared" si="4"/>
        <v>87.243750000000006</v>
      </c>
      <c r="E46" s="14">
        <f t="shared" si="5"/>
        <v>2750</v>
      </c>
    </row>
    <row r="47" spans="2:5" x14ac:dyDescent="0.25">
      <c r="B47">
        <v>36</v>
      </c>
      <c r="C47">
        <f t="shared" si="3"/>
        <v>87.243750000000006</v>
      </c>
      <c r="D47">
        <f t="shared" si="4"/>
        <v>87.243750000000006</v>
      </c>
      <c r="E47" s="14">
        <f t="shared" si="5"/>
        <v>2750</v>
      </c>
    </row>
    <row r="48" spans="2:5" x14ac:dyDescent="0.25">
      <c r="B48">
        <v>37</v>
      </c>
      <c r="C48">
        <f t="shared" si="3"/>
        <v>87.243750000000006</v>
      </c>
      <c r="D48">
        <f t="shared" si="4"/>
        <v>87.243750000000006</v>
      </c>
      <c r="E48" s="14">
        <f t="shared" si="5"/>
        <v>2750</v>
      </c>
    </row>
    <row r="49" spans="2:5" x14ac:dyDescent="0.25">
      <c r="B49">
        <v>38</v>
      </c>
      <c r="C49">
        <f t="shared" si="3"/>
        <v>87.243750000000006</v>
      </c>
      <c r="D49">
        <f t="shared" si="4"/>
        <v>87.243750000000006</v>
      </c>
      <c r="E49" s="14">
        <f t="shared" si="5"/>
        <v>2750</v>
      </c>
    </row>
    <row r="50" spans="2:5" x14ac:dyDescent="0.25">
      <c r="B50">
        <v>39</v>
      </c>
      <c r="C50">
        <f t="shared" si="3"/>
        <v>87.243750000000006</v>
      </c>
      <c r="D50">
        <f t="shared" si="4"/>
        <v>87.243750000000006</v>
      </c>
      <c r="E50" s="14">
        <f t="shared" si="5"/>
        <v>2750</v>
      </c>
    </row>
    <row r="51" spans="2:5" x14ac:dyDescent="0.25">
      <c r="B51">
        <v>40</v>
      </c>
      <c r="C51">
        <f t="shared" si="3"/>
        <v>87.243750000000006</v>
      </c>
      <c r="D51">
        <f t="shared" si="4"/>
        <v>87.243750000000006</v>
      </c>
      <c r="E51" s="14">
        <f t="shared" si="5"/>
        <v>2750</v>
      </c>
    </row>
    <row r="52" spans="2:5" x14ac:dyDescent="0.25">
      <c r="B52">
        <v>41</v>
      </c>
      <c r="C52">
        <f t="shared" si="3"/>
        <v>87.243750000000006</v>
      </c>
      <c r="D52">
        <f t="shared" si="4"/>
        <v>87.243750000000006</v>
      </c>
      <c r="E52" s="14">
        <f t="shared" si="5"/>
        <v>2750</v>
      </c>
    </row>
    <row r="53" spans="2:5" x14ac:dyDescent="0.25">
      <c r="B53">
        <v>42</v>
      </c>
      <c r="C53">
        <f t="shared" si="3"/>
        <v>87.243750000000006</v>
      </c>
      <c r="D53">
        <f t="shared" si="4"/>
        <v>87.243750000000006</v>
      </c>
      <c r="E53" s="14">
        <f t="shared" si="5"/>
        <v>2750</v>
      </c>
    </row>
    <row r="54" spans="2:5" x14ac:dyDescent="0.25">
      <c r="B54">
        <v>43</v>
      </c>
      <c r="C54">
        <f t="shared" si="3"/>
        <v>87.243750000000006</v>
      </c>
      <c r="D54">
        <f t="shared" si="4"/>
        <v>87.243750000000006</v>
      </c>
      <c r="E54" s="14">
        <f t="shared" si="5"/>
        <v>2750</v>
      </c>
    </row>
    <row r="55" spans="2:5" x14ac:dyDescent="0.25">
      <c r="B55">
        <v>44</v>
      </c>
      <c r="C55">
        <f t="shared" si="3"/>
        <v>87.243750000000006</v>
      </c>
      <c r="D55">
        <f t="shared" si="4"/>
        <v>87.243750000000006</v>
      </c>
      <c r="E55" s="14">
        <f t="shared" si="5"/>
        <v>2750</v>
      </c>
    </row>
    <row r="56" spans="2:5" x14ac:dyDescent="0.25">
      <c r="B56">
        <v>45</v>
      </c>
      <c r="C56">
        <f t="shared" si="3"/>
        <v>87.243750000000006</v>
      </c>
      <c r="D56">
        <f t="shared" si="4"/>
        <v>87.243750000000006</v>
      </c>
      <c r="E56" s="14">
        <f t="shared" si="5"/>
        <v>2750</v>
      </c>
    </row>
    <row r="57" spans="2:5" x14ac:dyDescent="0.25">
      <c r="B57">
        <v>46</v>
      </c>
      <c r="C57">
        <f t="shared" si="3"/>
        <v>87.243750000000006</v>
      </c>
      <c r="D57">
        <f t="shared" si="4"/>
        <v>87.243750000000006</v>
      </c>
      <c r="E57" s="14">
        <f t="shared" si="5"/>
        <v>2750</v>
      </c>
    </row>
    <row r="58" spans="2:5" x14ac:dyDescent="0.25">
      <c r="B58">
        <v>47</v>
      </c>
      <c r="C58">
        <f t="shared" si="3"/>
        <v>87.243750000000006</v>
      </c>
      <c r="D58">
        <f t="shared" si="4"/>
        <v>87.243750000000006</v>
      </c>
      <c r="E58" s="14">
        <f t="shared" si="5"/>
        <v>2750</v>
      </c>
    </row>
    <row r="59" spans="2:5" x14ac:dyDescent="0.25">
      <c r="B59">
        <v>48</v>
      </c>
      <c r="C59">
        <f t="shared" si="3"/>
        <v>87.243750000000006</v>
      </c>
      <c r="D59">
        <f t="shared" si="4"/>
        <v>87.243750000000006</v>
      </c>
      <c r="E59" s="14">
        <f t="shared" si="5"/>
        <v>2750</v>
      </c>
    </row>
    <row r="60" spans="2:5" x14ac:dyDescent="0.25">
      <c r="B60">
        <v>49</v>
      </c>
      <c r="C60">
        <f t="shared" si="3"/>
        <v>87.243750000000006</v>
      </c>
      <c r="D60">
        <f t="shared" si="4"/>
        <v>87.243750000000006</v>
      </c>
      <c r="E60" s="14">
        <f t="shared" si="5"/>
        <v>2750</v>
      </c>
    </row>
    <row r="61" spans="2:5" x14ac:dyDescent="0.25">
      <c r="B61">
        <v>50</v>
      </c>
      <c r="C61">
        <f t="shared" si="3"/>
        <v>87.243750000000006</v>
      </c>
      <c r="D61">
        <f t="shared" si="4"/>
        <v>87.243750000000006</v>
      </c>
      <c r="E61" s="14">
        <f t="shared" si="5"/>
        <v>2750</v>
      </c>
    </row>
    <row r="62" spans="2:5" x14ac:dyDescent="0.25">
      <c r="B62">
        <v>51</v>
      </c>
      <c r="C62">
        <f t="shared" si="3"/>
        <v>87.243750000000006</v>
      </c>
      <c r="D62">
        <f t="shared" si="4"/>
        <v>87.243750000000006</v>
      </c>
      <c r="E62" s="14">
        <f t="shared" si="5"/>
        <v>2750</v>
      </c>
    </row>
    <row r="63" spans="2:5" x14ac:dyDescent="0.25">
      <c r="B63">
        <v>52</v>
      </c>
      <c r="C63">
        <f t="shared" si="3"/>
        <v>87.243750000000006</v>
      </c>
      <c r="D63">
        <f t="shared" si="4"/>
        <v>87.243750000000006</v>
      </c>
      <c r="E63" s="14">
        <f t="shared" si="5"/>
        <v>2750</v>
      </c>
    </row>
    <row r="64" spans="2:5" x14ac:dyDescent="0.25">
      <c r="B64">
        <v>53</v>
      </c>
      <c r="C64">
        <f t="shared" si="3"/>
        <v>87.243750000000006</v>
      </c>
      <c r="D64">
        <f t="shared" si="4"/>
        <v>87.243750000000006</v>
      </c>
      <c r="E64" s="14">
        <f t="shared" si="5"/>
        <v>2750</v>
      </c>
    </row>
    <row r="65" spans="2:5" x14ac:dyDescent="0.25">
      <c r="B65">
        <v>54</v>
      </c>
      <c r="C65">
        <f t="shared" si="3"/>
        <v>87.243750000000006</v>
      </c>
      <c r="D65">
        <f t="shared" si="4"/>
        <v>87.243750000000006</v>
      </c>
      <c r="E65" s="14">
        <f t="shared" si="5"/>
        <v>2750</v>
      </c>
    </row>
    <row r="66" spans="2:5" x14ac:dyDescent="0.25">
      <c r="B66">
        <v>55</v>
      </c>
      <c r="C66">
        <f t="shared" si="3"/>
        <v>87.243750000000006</v>
      </c>
      <c r="D66">
        <f t="shared" si="4"/>
        <v>87.243750000000006</v>
      </c>
      <c r="E66" s="14">
        <f t="shared" si="5"/>
        <v>2750</v>
      </c>
    </row>
    <row r="67" spans="2:5" x14ac:dyDescent="0.25">
      <c r="B67">
        <v>56</v>
      </c>
      <c r="C67">
        <f t="shared" si="3"/>
        <v>87.243750000000006</v>
      </c>
      <c r="D67">
        <f t="shared" si="4"/>
        <v>87.243750000000006</v>
      </c>
      <c r="E67" s="14">
        <f t="shared" si="5"/>
        <v>2750</v>
      </c>
    </row>
    <row r="68" spans="2:5" x14ac:dyDescent="0.25">
      <c r="B68">
        <v>57</v>
      </c>
      <c r="C68">
        <f t="shared" si="3"/>
        <v>87.243750000000006</v>
      </c>
      <c r="D68">
        <f t="shared" si="4"/>
        <v>87.243750000000006</v>
      </c>
      <c r="E68" s="14">
        <f t="shared" si="5"/>
        <v>2750</v>
      </c>
    </row>
    <row r="69" spans="2:5" x14ac:dyDescent="0.25">
      <c r="B69">
        <v>58</v>
      </c>
      <c r="C69">
        <f t="shared" si="3"/>
        <v>87.243750000000006</v>
      </c>
      <c r="D69">
        <f t="shared" si="4"/>
        <v>87.243750000000006</v>
      </c>
      <c r="E69" s="14">
        <f t="shared" si="5"/>
        <v>2750</v>
      </c>
    </row>
    <row r="70" spans="2:5" x14ac:dyDescent="0.25">
      <c r="B70">
        <v>59</v>
      </c>
      <c r="C70">
        <f t="shared" si="3"/>
        <v>87.243750000000006</v>
      </c>
      <c r="D70">
        <f t="shared" si="4"/>
        <v>87.243750000000006</v>
      </c>
      <c r="E70" s="14">
        <f t="shared" si="5"/>
        <v>2750</v>
      </c>
    </row>
    <row r="71" spans="2:5" x14ac:dyDescent="0.25">
      <c r="B71">
        <v>60</v>
      </c>
      <c r="C71">
        <f t="shared" si="3"/>
        <v>87.243750000000006</v>
      </c>
      <c r="D71">
        <f t="shared" si="4"/>
        <v>87.243750000000006</v>
      </c>
      <c r="E71" s="14">
        <f t="shared" si="5"/>
        <v>2750</v>
      </c>
    </row>
    <row r="72" spans="2:5" x14ac:dyDescent="0.25">
      <c r="E72" s="14"/>
    </row>
    <row r="73" spans="2:5" x14ac:dyDescent="0.25">
      <c r="E73" s="14"/>
    </row>
    <row r="74" spans="2:5" x14ac:dyDescent="0.25">
      <c r="E74" s="14"/>
    </row>
    <row r="75" spans="2:5" x14ac:dyDescent="0.25">
      <c r="E75" s="14"/>
    </row>
  </sheetData>
  <pageMargins left="0.7" right="0.7" top="0.75" bottom="0.75" header="0.51180555555555496" footer="0.51180555555555496"/>
  <pageSetup paperSize="9" firstPageNumber="0" orientation="portrait" r:id="rId1"/>
  <headerFooter>
    <oddHeader>&amp;C&amp;"Calibri"&amp;8 SMU Classification: Restricted&amp;1#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75"/>
  <sheetViews>
    <sheetView zoomScaleNormal="100" workbookViewId="0"/>
  </sheetViews>
  <sheetFormatPr defaultRowHeight="15" x14ac:dyDescent="0.25"/>
  <cols>
    <col min="1" max="1" width="8.5703125"/>
    <col min="2" max="2" width="14.140625"/>
    <col min="3" max="5" width="8.5703125"/>
    <col min="6" max="6" width="10.5703125"/>
    <col min="7" max="11" width="8.5703125"/>
    <col min="12" max="12" width="12.28515625" style="1" bestFit="1" customWidth="1"/>
    <col min="13" max="13" width="27.42578125"/>
    <col min="14" max="1025" width="8.5703125"/>
  </cols>
  <sheetData>
    <row r="1" spans="2:15" x14ac:dyDescent="0.25">
      <c r="L1"/>
    </row>
    <row r="2" spans="2:15" x14ac:dyDescent="0.25">
      <c r="B2" t="s">
        <v>30</v>
      </c>
      <c r="L2" s="1" t="s">
        <v>0</v>
      </c>
    </row>
    <row r="3" spans="2:15" x14ac:dyDescent="0.25">
      <c r="B3" t="s">
        <v>1</v>
      </c>
      <c r="C3" s="2">
        <v>39493</v>
      </c>
      <c r="L3"/>
    </row>
    <row r="4" spans="2:15" x14ac:dyDescent="0.25">
      <c r="B4" t="s">
        <v>2</v>
      </c>
      <c r="C4" s="2">
        <v>39813</v>
      </c>
      <c r="L4" s="19" t="s">
        <v>3</v>
      </c>
      <c r="M4" s="20" t="s">
        <v>4</v>
      </c>
      <c r="N4" s="20" t="s">
        <v>5</v>
      </c>
      <c r="O4" s="21" t="s">
        <v>6</v>
      </c>
    </row>
    <row r="5" spans="2:15" x14ac:dyDescent="0.25">
      <c r="B5" t="s">
        <v>7</v>
      </c>
      <c r="C5">
        <f>DAYS360(C3,C4)</f>
        <v>316</v>
      </c>
      <c r="E5" t="s">
        <v>8</v>
      </c>
      <c r="L5" s="6">
        <f>C3</f>
        <v>39493</v>
      </c>
      <c r="M5" s="7" t="s">
        <v>9</v>
      </c>
      <c r="N5" s="8">
        <f>E8</f>
        <v>2569.8525758601713</v>
      </c>
      <c r="O5" s="9"/>
    </row>
    <row r="6" spans="2:15" x14ac:dyDescent="0.25">
      <c r="L6" s="10"/>
      <c r="M6" s="11" t="s">
        <v>21</v>
      </c>
      <c r="N6" s="12">
        <f>O7-N5</f>
        <v>180.14742413982867</v>
      </c>
      <c r="O6" s="15"/>
    </row>
    <row r="7" spans="2:15" x14ac:dyDescent="0.25">
      <c r="B7" t="s">
        <v>10</v>
      </c>
      <c r="C7" t="s">
        <v>11</v>
      </c>
      <c r="D7" t="s">
        <v>12</v>
      </c>
      <c r="E7" t="s">
        <v>13</v>
      </c>
      <c r="F7" t="s">
        <v>14</v>
      </c>
      <c r="L7" s="10"/>
      <c r="M7" s="11" t="s">
        <v>25</v>
      </c>
      <c r="N7" s="12"/>
      <c r="O7" s="13">
        <f>D8</f>
        <v>2750</v>
      </c>
    </row>
    <row r="8" spans="2:15" x14ac:dyDescent="0.25">
      <c r="B8" s="22">
        <v>6.3450000000000006E-2</v>
      </c>
      <c r="C8" s="22">
        <v>6.8900000000000003E-2</v>
      </c>
      <c r="D8">
        <v>2750</v>
      </c>
      <c r="E8" s="14">
        <f>D8*B8/2/(C8/2)*(1-1/(1+C8/2)^(2*F8))+D8/(1+C8/2)^(F8*2)</f>
        <v>2569.8525758601713</v>
      </c>
      <c r="F8">
        <v>26</v>
      </c>
      <c r="L8" s="10"/>
      <c r="M8" s="11"/>
      <c r="N8" s="12"/>
      <c r="O8" s="13"/>
    </row>
    <row r="9" spans="2:15" x14ac:dyDescent="0.25">
      <c r="L9" s="10">
        <v>39675</v>
      </c>
      <c r="M9" s="11" t="s">
        <v>15</v>
      </c>
      <c r="N9" s="12">
        <f>C12</f>
        <v>88.531421238382904</v>
      </c>
      <c r="O9" s="13"/>
    </row>
    <row r="10" spans="2:15" x14ac:dyDescent="0.25">
      <c r="B10" t="s">
        <v>16</v>
      </c>
      <c r="C10" t="s">
        <v>17</v>
      </c>
      <c r="D10" t="s">
        <v>10</v>
      </c>
      <c r="E10" t="s">
        <v>18</v>
      </c>
      <c r="L10" s="10"/>
      <c r="M10" s="11" t="s">
        <v>28</v>
      </c>
      <c r="N10" s="11"/>
      <c r="O10" s="13">
        <f>N9-O11</f>
        <v>1.2876712383828988</v>
      </c>
    </row>
    <row r="11" spans="2:15" x14ac:dyDescent="0.25">
      <c r="B11">
        <v>0</v>
      </c>
      <c r="E11" s="14">
        <f>E8</f>
        <v>2569.8525758601713</v>
      </c>
      <c r="L11" s="10"/>
      <c r="M11" s="11" t="s">
        <v>24</v>
      </c>
      <c r="N11" s="12"/>
      <c r="O11" s="13">
        <f>D12</f>
        <v>87.243750000000006</v>
      </c>
    </row>
    <row r="12" spans="2:15" x14ac:dyDescent="0.25">
      <c r="B12">
        <v>1</v>
      </c>
      <c r="C12">
        <f t="shared" ref="C12:C43" si="0">E11*$C$8/2</f>
        <v>88.531421238382904</v>
      </c>
      <c r="D12">
        <f t="shared" ref="D12:D43" si="1">$B$8/2*$D$8</f>
        <v>87.243750000000006</v>
      </c>
      <c r="E12" s="14">
        <f t="shared" ref="E12:E43" si="2">E11+C12-D12</f>
        <v>2571.140247098554</v>
      </c>
      <c r="L12" s="10"/>
      <c r="M12" s="11"/>
      <c r="N12" s="11"/>
      <c r="O12" s="15"/>
    </row>
    <row r="13" spans="2:15" x14ac:dyDescent="0.25">
      <c r="B13">
        <v>2</v>
      </c>
      <c r="C13">
        <f t="shared" si="0"/>
        <v>88.575781512545191</v>
      </c>
      <c r="D13">
        <f t="shared" si="1"/>
        <v>87.243750000000006</v>
      </c>
      <c r="E13" s="14">
        <f t="shared" si="2"/>
        <v>2572.4722786110992</v>
      </c>
      <c r="L13" s="10">
        <v>39813</v>
      </c>
      <c r="M13" s="11" t="s">
        <v>15</v>
      </c>
      <c r="N13" s="12">
        <f>C13*(C5-180)/180</f>
        <v>66.923923809478595</v>
      </c>
      <c r="O13" s="13"/>
    </row>
    <row r="14" spans="2:15" x14ac:dyDescent="0.25">
      <c r="B14">
        <v>3</v>
      </c>
      <c r="C14">
        <f t="shared" si="0"/>
        <v>88.62166999815237</v>
      </c>
      <c r="D14">
        <f t="shared" si="1"/>
        <v>87.243750000000006</v>
      </c>
      <c r="E14" s="14">
        <f t="shared" si="2"/>
        <v>2573.8501986092515</v>
      </c>
      <c r="L14" s="10"/>
      <c r="M14" s="11" t="s">
        <v>28</v>
      </c>
      <c r="N14" s="12"/>
      <c r="O14" s="13">
        <f>N13-O15</f>
        <v>1.0064238094785907</v>
      </c>
    </row>
    <row r="15" spans="2:15" x14ac:dyDescent="0.25">
      <c r="B15">
        <v>4</v>
      </c>
      <c r="C15">
        <f t="shared" si="0"/>
        <v>88.669139342088712</v>
      </c>
      <c r="D15">
        <f t="shared" si="1"/>
        <v>87.243750000000006</v>
      </c>
      <c r="E15" s="14">
        <f t="shared" si="2"/>
        <v>2575.2755879513402</v>
      </c>
      <c r="L15" s="10"/>
      <c r="M15" s="11" t="s">
        <v>23</v>
      </c>
      <c r="N15" s="12"/>
      <c r="O15" s="13">
        <f>D13*(C5-180)/180</f>
        <v>65.917500000000004</v>
      </c>
    </row>
    <row r="16" spans="2:15" x14ac:dyDescent="0.25">
      <c r="B16">
        <v>5</v>
      </c>
      <c r="C16">
        <f t="shared" si="0"/>
        <v>88.718244004923676</v>
      </c>
      <c r="D16">
        <f t="shared" si="1"/>
        <v>87.243750000000006</v>
      </c>
      <c r="E16" s="14">
        <f t="shared" si="2"/>
        <v>2576.7500819562638</v>
      </c>
      <c r="L16" s="10"/>
      <c r="M16" s="11"/>
      <c r="N16" s="12"/>
      <c r="O16" s="13"/>
    </row>
    <row r="17" spans="2:15" x14ac:dyDescent="0.25">
      <c r="B17">
        <v>6</v>
      </c>
      <c r="C17">
        <f t="shared" si="0"/>
        <v>88.769040323393284</v>
      </c>
      <c r="D17">
        <f t="shared" si="1"/>
        <v>87.243750000000006</v>
      </c>
      <c r="E17" s="14">
        <f t="shared" si="2"/>
        <v>2578.2753722796569</v>
      </c>
      <c r="L17" s="10">
        <v>39859</v>
      </c>
      <c r="M17" s="11" t="s">
        <v>15</v>
      </c>
      <c r="N17" s="12">
        <f>C13-N13</f>
        <v>21.651857703066597</v>
      </c>
      <c r="O17" s="15"/>
    </row>
    <row r="18" spans="2:15" x14ac:dyDescent="0.25">
      <c r="B18">
        <v>7</v>
      </c>
      <c r="C18">
        <f t="shared" si="0"/>
        <v>88.821586575034189</v>
      </c>
      <c r="D18">
        <f t="shared" si="1"/>
        <v>87.243750000000006</v>
      </c>
      <c r="E18" s="14">
        <f t="shared" si="2"/>
        <v>2579.8532088546913</v>
      </c>
      <c r="L18" s="10"/>
      <c r="M18" s="11" t="s">
        <v>19</v>
      </c>
      <c r="N18" s="12">
        <f>O15</f>
        <v>65.917500000000004</v>
      </c>
      <c r="O18" s="15"/>
    </row>
    <row r="19" spans="2:15" x14ac:dyDescent="0.25">
      <c r="B19">
        <v>8</v>
      </c>
      <c r="C19">
        <f t="shared" si="0"/>
        <v>88.875943045044124</v>
      </c>
      <c r="D19">
        <f t="shared" si="1"/>
        <v>87.243750000000006</v>
      </c>
      <c r="E19" s="14">
        <f t="shared" si="2"/>
        <v>2581.4854018997353</v>
      </c>
      <c r="L19" s="10"/>
      <c r="M19" s="11" t="s">
        <v>26</v>
      </c>
      <c r="N19" s="11"/>
      <c r="O19" s="13">
        <f>N18+N17-O20</f>
        <v>0.32560770306659492</v>
      </c>
    </row>
    <row r="20" spans="2:15" x14ac:dyDescent="0.25">
      <c r="B20">
        <v>9</v>
      </c>
      <c r="C20">
        <f t="shared" si="0"/>
        <v>88.932172095445878</v>
      </c>
      <c r="D20">
        <f t="shared" si="1"/>
        <v>87.243750000000006</v>
      </c>
      <c r="E20" s="14">
        <f t="shared" si="2"/>
        <v>2583.173823995181</v>
      </c>
      <c r="L20" s="16"/>
      <c r="M20" s="17" t="s">
        <v>24</v>
      </c>
      <c r="N20" s="17"/>
      <c r="O20" s="18">
        <f>D13</f>
        <v>87.243750000000006</v>
      </c>
    </row>
    <row r="21" spans="2:15" x14ac:dyDescent="0.25">
      <c r="B21">
        <v>10</v>
      </c>
      <c r="C21">
        <f t="shared" si="0"/>
        <v>88.990338236633988</v>
      </c>
      <c r="D21">
        <f t="shared" si="1"/>
        <v>87.243750000000006</v>
      </c>
      <c r="E21" s="14">
        <f t="shared" si="2"/>
        <v>2584.9204122318147</v>
      </c>
      <c r="L21"/>
    </row>
    <row r="22" spans="2:15" x14ac:dyDescent="0.25">
      <c r="B22">
        <v>11</v>
      </c>
      <c r="C22">
        <f t="shared" si="0"/>
        <v>89.050508201386023</v>
      </c>
      <c r="D22">
        <f t="shared" si="1"/>
        <v>87.243750000000006</v>
      </c>
      <c r="E22" s="14">
        <f t="shared" si="2"/>
        <v>2586.7271704332006</v>
      </c>
      <c r="L22"/>
    </row>
    <row r="23" spans="2:15" x14ac:dyDescent="0.25">
      <c r="B23">
        <v>12</v>
      </c>
      <c r="C23">
        <f t="shared" si="0"/>
        <v>89.112751021423762</v>
      </c>
      <c r="D23">
        <f t="shared" si="1"/>
        <v>87.243750000000006</v>
      </c>
      <c r="E23" s="14">
        <f t="shared" si="2"/>
        <v>2588.5961714546243</v>
      </c>
      <c r="L23"/>
    </row>
    <row r="24" spans="2:15" x14ac:dyDescent="0.25">
      <c r="B24">
        <v>13</v>
      </c>
      <c r="C24">
        <f t="shared" si="0"/>
        <v>89.177138106611807</v>
      </c>
      <c r="D24">
        <f t="shared" si="1"/>
        <v>87.243750000000006</v>
      </c>
      <c r="E24" s="14">
        <f t="shared" si="2"/>
        <v>2590.5295595612361</v>
      </c>
      <c r="L24"/>
    </row>
    <row r="25" spans="2:15" x14ac:dyDescent="0.25">
      <c r="B25">
        <v>14</v>
      </c>
      <c r="C25">
        <f t="shared" si="0"/>
        <v>89.243743326884584</v>
      </c>
      <c r="D25">
        <f t="shared" si="1"/>
        <v>87.243750000000006</v>
      </c>
      <c r="E25" s="14">
        <f t="shared" si="2"/>
        <v>2592.5295528881206</v>
      </c>
      <c r="L25"/>
    </row>
    <row r="26" spans="2:15" x14ac:dyDescent="0.25">
      <c r="B26">
        <v>15</v>
      </c>
      <c r="C26">
        <f t="shared" si="0"/>
        <v>89.312643096995757</v>
      </c>
      <c r="D26">
        <f t="shared" si="1"/>
        <v>87.243750000000006</v>
      </c>
      <c r="E26" s="14">
        <f t="shared" si="2"/>
        <v>2594.5984459851161</v>
      </c>
      <c r="L26"/>
    </row>
    <row r="27" spans="2:15" x14ac:dyDescent="0.25">
      <c r="B27">
        <v>16</v>
      </c>
      <c r="C27">
        <f t="shared" si="0"/>
        <v>89.383916464187251</v>
      </c>
      <c r="D27">
        <f t="shared" si="1"/>
        <v>87.243750000000006</v>
      </c>
      <c r="E27" s="14">
        <f t="shared" si="2"/>
        <v>2596.7386124493032</v>
      </c>
    </row>
    <row r="28" spans="2:15" x14ac:dyDescent="0.25">
      <c r="B28">
        <v>17</v>
      </c>
      <c r="C28">
        <f t="shared" si="0"/>
        <v>89.457645198878495</v>
      </c>
      <c r="D28">
        <f t="shared" si="1"/>
        <v>87.243750000000006</v>
      </c>
      <c r="E28" s="14">
        <f t="shared" si="2"/>
        <v>2598.9525076481818</v>
      </c>
    </row>
    <row r="29" spans="2:15" x14ac:dyDescent="0.25">
      <c r="B29">
        <v>18</v>
      </c>
      <c r="C29">
        <f t="shared" si="0"/>
        <v>89.533913888479873</v>
      </c>
      <c r="D29">
        <f t="shared" si="1"/>
        <v>87.243750000000006</v>
      </c>
      <c r="E29" s="14">
        <f t="shared" si="2"/>
        <v>2601.2426715366614</v>
      </c>
    </row>
    <row r="30" spans="2:15" x14ac:dyDescent="0.25">
      <c r="B30">
        <v>19</v>
      </c>
      <c r="C30">
        <f t="shared" si="0"/>
        <v>89.612810034437985</v>
      </c>
      <c r="D30">
        <f t="shared" si="1"/>
        <v>87.243750000000006</v>
      </c>
      <c r="E30" s="14">
        <f t="shared" si="2"/>
        <v>2603.6117315710994</v>
      </c>
    </row>
    <row r="31" spans="2:15" x14ac:dyDescent="0.25">
      <c r="B31">
        <v>20</v>
      </c>
      <c r="C31">
        <f t="shared" si="0"/>
        <v>89.694424152624379</v>
      </c>
      <c r="D31">
        <f t="shared" si="1"/>
        <v>87.243750000000006</v>
      </c>
      <c r="E31" s="14">
        <f t="shared" si="2"/>
        <v>2606.0624057237237</v>
      </c>
    </row>
    <row r="32" spans="2:15" x14ac:dyDescent="0.25">
      <c r="B32">
        <v>21</v>
      </c>
      <c r="C32">
        <f t="shared" si="0"/>
        <v>89.778849877182282</v>
      </c>
      <c r="D32">
        <f t="shared" si="1"/>
        <v>87.243750000000006</v>
      </c>
      <c r="E32" s="14">
        <f t="shared" si="2"/>
        <v>2608.5975056009061</v>
      </c>
    </row>
    <row r="33" spans="2:5" x14ac:dyDescent="0.25">
      <c r="B33">
        <v>22</v>
      </c>
      <c r="C33">
        <f t="shared" si="0"/>
        <v>89.866184067951224</v>
      </c>
      <c r="D33">
        <f t="shared" si="1"/>
        <v>87.243750000000006</v>
      </c>
      <c r="E33" s="14">
        <f t="shared" si="2"/>
        <v>2611.219939668857</v>
      </c>
    </row>
    <row r="34" spans="2:5" x14ac:dyDescent="0.25">
      <c r="B34">
        <v>23</v>
      </c>
      <c r="C34">
        <f t="shared" si="0"/>
        <v>89.956526921592129</v>
      </c>
      <c r="D34">
        <f t="shared" si="1"/>
        <v>87.243750000000006</v>
      </c>
      <c r="E34" s="14">
        <f t="shared" si="2"/>
        <v>2613.9327165904492</v>
      </c>
    </row>
    <row r="35" spans="2:5" x14ac:dyDescent="0.25">
      <c r="B35">
        <v>24</v>
      </c>
      <c r="C35">
        <f t="shared" si="0"/>
        <v>90.049982086540979</v>
      </c>
      <c r="D35">
        <f t="shared" si="1"/>
        <v>87.243750000000006</v>
      </c>
      <c r="E35" s="14">
        <f t="shared" si="2"/>
        <v>2616.7389486769903</v>
      </c>
    </row>
    <row r="36" spans="2:5" x14ac:dyDescent="0.25">
      <c r="B36">
        <v>25</v>
      </c>
      <c r="C36">
        <f t="shared" si="0"/>
        <v>90.146656781922317</v>
      </c>
      <c r="D36">
        <f t="shared" si="1"/>
        <v>87.243750000000006</v>
      </c>
      <c r="E36" s="14">
        <f t="shared" si="2"/>
        <v>2619.6418554589127</v>
      </c>
    </row>
    <row r="37" spans="2:5" x14ac:dyDescent="0.25">
      <c r="B37">
        <v>26</v>
      </c>
      <c r="C37">
        <f t="shared" si="0"/>
        <v>90.246661920559546</v>
      </c>
      <c r="D37">
        <f t="shared" si="1"/>
        <v>87.243750000000006</v>
      </c>
      <c r="E37" s="14">
        <f t="shared" si="2"/>
        <v>2622.6447673794723</v>
      </c>
    </row>
    <row r="38" spans="2:5" x14ac:dyDescent="0.25">
      <c r="B38">
        <v>27</v>
      </c>
      <c r="C38">
        <f t="shared" si="0"/>
        <v>90.350112236222827</v>
      </c>
      <c r="D38">
        <f t="shared" si="1"/>
        <v>87.243750000000006</v>
      </c>
      <c r="E38" s="14">
        <f t="shared" si="2"/>
        <v>2625.7511296156949</v>
      </c>
    </row>
    <row r="39" spans="2:5" x14ac:dyDescent="0.25">
      <c r="B39">
        <v>28</v>
      </c>
      <c r="C39">
        <f t="shared" si="0"/>
        <v>90.457126415260689</v>
      </c>
      <c r="D39">
        <f t="shared" si="1"/>
        <v>87.243750000000006</v>
      </c>
      <c r="E39" s="14">
        <f t="shared" si="2"/>
        <v>2628.9645060309554</v>
      </c>
    </row>
    <row r="40" spans="2:5" x14ac:dyDescent="0.25">
      <c r="B40">
        <v>29</v>
      </c>
      <c r="C40">
        <f t="shared" si="0"/>
        <v>90.567827232766419</v>
      </c>
      <c r="D40">
        <f t="shared" si="1"/>
        <v>87.243750000000006</v>
      </c>
      <c r="E40" s="14">
        <f t="shared" si="2"/>
        <v>2632.2885832637216</v>
      </c>
    </row>
    <row r="41" spans="2:5" x14ac:dyDescent="0.25">
      <c r="B41">
        <v>30</v>
      </c>
      <c r="C41">
        <f t="shared" si="0"/>
        <v>90.68234169343522</v>
      </c>
      <c r="D41">
        <f t="shared" si="1"/>
        <v>87.243750000000006</v>
      </c>
      <c r="E41" s="14">
        <f t="shared" si="2"/>
        <v>2635.7271749571569</v>
      </c>
    </row>
    <row r="42" spans="2:5" x14ac:dyDescent="0.25">
      <c r="B42">
        <v>31</v>
      </c>
      <c r="C42">
        <f t="shared" si="0"/>
        <v>90.800801177274053</v>
      </c>
      <c r="D42">
        <f t="shared" si="1"/>
        <v>87.243750000000006</v>
      </c>
      <c r="E42" s="14">
        <f t="shared" si="2"/>
        <v>2639.2842261344308</v>
      </c>
    </row>
    <row r="43" spans="2:5" x14ac:dyDescent="0.25">
      <c r="B43">
        <v>32</v>
      </c>
      <c r="C43">
        <f t="shared" si="0"/>
        <v>90.923341590331148</v>
      </c>
      <c r="D43">
        <f t="shared" si="1"/>
        <v>87.243750000000006</v>
      </c>
      <c r="E43" s="14">
        <f t="shared" si="2"/>
        <v>2642.9638177247621</v>
      </c>
    </row>
    <row r="44" spans="2:5" x14ac:dyDescent="0.25">
      <c r="B44">
        <v>33</v>
      </c>
      <c r="C44">
        <f t="shared" ref="C44:C63" si="3">E43*$C$8/2</f>
        <v>91.050103520618052</v>
      </c>
      <c r="D44">
        <f t="shared" ref="D44:D63" si="4">$B$8/2*$D$8</f>
        <v>87.243750000000006</v>
      </c>
      <c r="E44" s="14">
        <f t="shared" ref="E44:E63" si="5">E43+C44-D44</f>
        <v>2646.77017124538</v>
      </c>
    </row>
    <row r="45" spans="2:5" x14ac:dyDescent="0.25">
      <c r="B45">
        <v>34</v>
      </c>
      <c r="C45">
        <f t="shared" si="3"/>
        <v>91.181232399403342</v>
      </c>
      <c r="D45">
        <f t="shared" si="4"/>
        <v>87.243750000000006</v>
      </c>
      <c r="E45" s="14">
        <f t="shared" si="5"/>
        <v>2650.707653644783</v>
      </c>
    </row>
    <row r="46" spans="2:5" x14ac:dyDescent="0.25">
      <c r="B46">
        <v>35</v>
      </c>
      <c r="C46">
        <f t="shared" si="3"/>
        <v>91.316878668062785</v>
      </c>
      <c r="D46">
        <f t="shared" si="4"/>
        <v>87.243750000000006</v>
      </c>
      <c r="E46" s="14">
        <f t="shared" si="5"/>
        <v>2654.7807823128455</v>
      </c>
    </row>
    <row r="47" spans="2:5" x14ac:dyDescent="0.25">
      <c r="B47">
        <v>36</v>
      </c>
      <c r="C47">
        <f t="shared" si="3"/>
        <v>91.457197950677539</v>
      </c>
      <c r="D47">
        <f t="shared" si="4"/>
        <v>87.243750000000006</v>
      </c>
      <c r="E47" s="14">
        <f t="shared" si="5"/>
        <v>2658.9942302635231</v>
      </c>
    </row>
    <row r="48" spans="2:5" x14ac:dyDescent="0.25">
      <c r="B48">
        <v>37</v>
      </c>
      <c r="C48">
        <f t="shared" si="3"/>
        <v>91.602351232578371</v>
      </c>
      <c r="D48">
        <f t="shared" si="4"/>
        <v>87.243750000000006</v>
      </c>
      <c r="E48" s="14">
        <f t="shared" si="5"/>
        <v>2663.3528314961013</v>
      </c>
    </row>
    <row r="49" spans="2:5" x14ac:dyDescent="0.25">
      <c r="B49">
        <v>38</v>
      </c>
      <c r="C49">
        <f t="shared" si="3"/>
        <v>91.752505045040692</v>
      </c>
      <c r="D49">
        <f t="shared" si="4"/>
        <v>87.243750000000006</v>
      </c>
      <c r="E49" s="14">
        <f t="shared" si="5"/>
        <v>2667.8615865411421</v>
      </c>
    </row>
    <row r="50" spans="2:5" x14ac:dyDescent="0.25">
      <c r="B50">
        <v>39</v>
      </c>
      <c r="C50">
        <f t="shared" si="3"/>
        <v>91.907831656342353</v>
      </c>
      <c r="D50">
        <f t="shared" si="4"/>
        <v>87.243750000000006</v>
      </c>
      <c r="E50" s="14">
        <f t="shared" si="5"/>
        <v>2672.5256681974843</v>
      </c>
    </row>
    <row r="51" spans="2:5" x14ac:dyDescent="0.25">
      <c r="B51">
        <v>40</v>
      </c>
      <c r="C51">
        <f t="shared" si="3"/>
        <v>92.068509269403336</v>
      </c>
      <c r="D51">
        <f t="shared" si="4"/>
        <v>87.243750000000006</v>
      </c>
      <c r="E51" s="14">
        <f t="shared" si="5"/>
        <v>2677.3504274668876</v>
      </c>
    </row>
    <row r="52" spans="2:5" x14ac:dyDescent="0.25">
      <c r="B52">
        <v>41</v>
      </c>
      <c r="C52">
        <f t="shared" si="3"/>
        <v>92.234722226234283</v>
      </c>
      <c r="D52">
        <f t="shared" si="4"/>
        <v>87.243750000000006</v>
      </c>
      <c r="E52" s="14">
        <f t="shared" si="5"/>
        <v>2682.3413996931217</v>
      </c>
    </row>
    <row r="53" spans="2:5" x14ac:dyDescent="0.25">
      <c r="B53">
        <v>42</v>
      </c>
      <c r="C53">
        <f t="shared" si="3"/>
        <v>92.406661219428045</v>
      </c>
      <c r="D53">
        <f t="shared" si="4"/>
        <v>87.243750000000006</v>
      </c>
      <c r="E53" s="14">
        <f t="shared" si="5"/>
        <v>2687.5043109125495</v>
      </c>
    </row>
    <row r="54" spans="2:5" x14ac:dyDescent="0.25">
      <c r="B54">
        <v>43</v>
      </c>
      <c r="C54">
        <f t="shared" si="3"/>
        <v>92.584523510937331</v>
      </c>
      <c r="D54">
        <f t="shared" si="4"/>
        <v>87.243750000000006</v>
      </c>
      <c r="E54" s="14">
        <f t="shared" si="5"/>
        <v>2692.8450844234867</v>
      </c>
    </row>
    <row r="55" spans="2:5" x14ac:dyDescent="0.25">
      <c r="B55">
        <v>44</v>
      </c>
      <c r="C55">
        <f t="shared" si="3"/>
        <v>92.768513158389126</v>
      </c>
      <c r="D55">
        <f t="shared" si="4"/>
        <v>87.243750000000006</v>
      </c>
      <c r="E55" s="14">
        <f t="shared" si="5"/>
        <v>2698.3698475818755</v>
      </c>
    </row>
    <row r="56" spans="2:5" x14ac:dyDescent="0.25">
      <c r="B56">
        <v>45</v>
      </c>
      <c r="C56">
        <f t="shared" si="3"/>
        <v>92.958841249195615</v>
      </c>
      <c r="D56">
        <f t="shared" si="4"/>
        <v>87.243750000000006</v>
      </c>
      <c r="E56" s="14">
        <f t="shared" si="5"/>
        <v>2704.0849388310712</v>
      </c>
    </row>
    <row r="57" spans="2:5" x14ac:dyDescent="0.25">
      <c r="B57">
        <v>46</v>
      </c>
      <c r="C57">
        <f t="shared" si="3"/>
        <v>93.155726142730401</v>
      </c>
      <c r="D57">
        <f t="shared" si="4"/>
        <v>87.243750000000006</v>
      </c>
      <c r="E57" s="14">
        <f t="shared" si="5"/>
        <v>2709.9969149738017</v>
      </c>
    </row>
    <row r="58" spans="2:5" x14ac:dyDescent="0.25">
      <c r="B58">
        <v>47</v>
      </c>
      <c r="C58">
        <f t="shared" si="3"/>
        <v>93.359393720847478</v>
      </c>
      <c r="D58">
        <f t="shared" si="4"/>
        <v>87.243750000000006</v>
      </c>
      <c r="E58" s="14">
        <f t="shared" si="5"/>
        <v>2716.1125586946491</v>
      </c>
    </row>
    <row r="59" spans="2:5" x14ac:dyDescent="0.25">
      <c r="B59">
        <v>48</v>
      </c>
      <c r="C59">
        <f t="shared" si="3"/>
        <v>93.570077647030672</v>
      </c>
      <c r="D59">
        <f t="shared" si="4"/>
        <v>87.243750000000006</v>
      </c>
      <c r="E59" s="14">
        <f t="shared" si="5"/>
        <v>2722.4388863416798</v>
      </c>
    </row>
    <row r="60" spans="2:5" x14ac:dyDescent="0.25">
      <c r="B60">
        <v>49</v>
      </c>
      <c r="C60">
        <f t="shared" si="3"/>
        <v>93.788019634470871</v>
      </c>
      <c r="D60">
        <f t="shared" si="4"/>
        <v>87.243750000000006</v>
      </c>
      <c r="E60" s="14">
        <f t="shared" si="5"/>
        <v>2728.9831559761506</v>
      </c>
    </row>
    <row r="61" spans="2:5" x14ac:dyDescent="0.25">
      <c r="B61">
        <v>50</v>
      </c>
      <c r="C61">
        <f t="shared" si="3"/>
        <v>94.013469723378392</v>
      </c>
      <c r="D61">
        <f t="shared" si="4"/>
        <v>87.243750000000006</v>
      </c>
      <c r="E61" s="14">
        <f t="shared" si="5"/>
        <v>2735.7528756995289</v>
      </c>
    </row>
    <row r="62" spans="2:5" x14ac:dyDescent="0.25">
      <c r="B62">
        <v>51</v>
      </c>
      <c r="C62">
        <f t="shared" si="3"/>
        <v>94.246686567848769</v>
      </c>
      <c r="D62">
        <f t="shared" si="4"/>
        <v>87.243750000000006</v>
      </c>
      <c r="E62" s="14">
        <f t="shared" si="5"/>
        <v>2742.7558122673777</v>
      </c>
    </row>
    <row r="63" spans="2:5" x14ac:dyDescent="0.25">
      <c r="B63">
        <v>52</v>
      </c>
      <c r="C63">
        <f t="shared" si="3"/>
        <v>94.487937732611158</v>
      </c>
      <c r="D63">
        <f t="shared" si="4"/>
        <v>87.243750000000006</v>
      </c>
      <c r="E63" s="14">
        <f t="shared" si="5"/>
        <v>2749.9999999999886</v>
      </c>
    </row>
    <row r="64" spans="2:5" x14ac:dyDescent="0.25">
      <c r="E64" s="14"/>
    </row>
    <row r="65" spans="5:5" x14ac:dyDescent="0.25">
      <c r="E65" s="14"/>
    </row>
    <row r="66" spans="5:5" x14ac:dyDescent="0.25">
      <c r="E66" s="14"/>
    </row>
    <row r="67" spans="5:5" x14ac:dyDescent="0.25">
      <c r="E67" s="14"/>
    </row>
    <row r="68" spans="5:5" x14ac:dyDescent="0.25">
      <c r="E68" s="14"/>
    </row>
    <row r="69" spans="5:5" x14ac:dyDescent="0.25">
      <c r="E69" s="14"/>
    </row>
    <row r="70" spans="5:5" x14ac:dyDescent="0.25">
      <c r="E70" s="14"/>
    </row>
    <row r="71" spans="5:5" x14ac:dyDescent="0.25">
      <c r="E71" s="14"/>
    </row>
    <row r="72" spans="5:5" x14ac:dyDescent="0.25">
      <c r="E72" s="14"/>
    </row>
    <row r="73" spans="5:5" x14ac:dyDescent="0.25">
      <c r="E73" s="14"/>
    </row>
    <row r="74" spans="5:5" x14ac:dyDescent="0.25">
      <c r="E74" s="14"/>
    </row>
    <row r="75" spans="5:5" x14ac:dyDescent="0.25">
      <c r="E75" s="14"/>
    </row>
  </sheetData>
  <pageMargins left="0.7" right="0.7" top="0.75" bottom="0.75" header="0.51180555555555496" footer="0.51180555555555496"/>
  <pageSetup paperSize="9" firstPageNumber="0" orientation="portrait" r:id="rId1"/>
  <headerFooter>
    <oddHeader>&amp;C&amp;"Calibri"&amp;8 SMU Classification: Restricted&amp;1#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211"/>
  <sheetViews>
    <sheetView zoomScaleNormal="100" workbookViewId="0"/>
  </sheetViews>
  <sheetFormatPr defaultRowHeight="15" x14ac:dyDescent="0.25"/>
  <cols>
    <col min="1" max="1" width="8.5703125"/>
    <col min="2" max="2" width="14.140625"/>
    <col min="3" max="5" width="8.5703125"/>
    <col min="6" max="6" width="10.5703125"/>
    <col min="7" max="11" width="8.5703125"/>
    <col min="12" max="12" width="12.28515625" style="1" bestFit="1" customWidth="1"/>
    <col min="13" max="13" width="27.42578125"/>
    <col min="14" max="1025" width="8.5703125"/>
  </cols>
  <sheetData>
    <row r="1" spans="2:15" x14ac:dyDescent="0.25">
      <c r="L1"/>
    </row>
    <row r="2" spans="2:15" x14ac:dyDescent="0.25">
      <c r="B2" t="s">
        <v>31</v>
      </c>
      <c r="L2" s="1" t="s">
        <v>0</v>
      </c>
    </row>
    <row r="3" spans="2:15" x14ac:dyDescent="0.25">
      <c r="B3" t="s">
        <v>1</v>
      </c>
      <c r="C3" s="2">
        <v>43146</v>
      </c>
      <c r="L3"/>
    </row>
    <row r="4" spans="2:15" x14ac:dyDescent="0.25">
      <c r="B4" t="s">
        <v>2</v>
      </c>
      <c r="C4" s="2">
        <v>43465</v>
      </c>
      <c r="L4" s="3" t="s">
        <v>3</v>
      </c>
      <c r="M4" s="4" t="s">
        <v>4</v>
      </c>
      <c r="N4" s="4" t="s">
        <v>5</v>
      </c>
      <c r="O4" s="5" t="s">
        <v>6</v>
      </c>
    </row>
    <row r="5" spans="2:15" x14ac:dyDescent="0.25">
      <c r="B5" t="s">
        <v>7</v>
      </c>
      <c r="C5">
        <f>DAYS360(C3,C4)</f>
        <v>316</v>
      </c>
      <c r="E5" t="s">
        <v>8</v>
      </c>
      <c r="L5" s="6">
        <f>C3</f>
        <v>43146</v>
      </c>
      <c r="M5" s="7" t="s">
        <v>9</v>
      </c>
      <c r="N5" s="8">
        <f>E8</f>
        <v>3272.330906571277</v>
      </c>
      <c r="O5" s="9"/>
    </row>
    <row r="6" spans="2:15" x14ac:dyDescent="0.25">
      <c r="L6" s="10"/>
      <c r="M6" s="11" t="s">
        <v>27</v>
      </c>
      <c r="N6" s="12"/>
      <c r="O6" s="13">
        <f>N5-O7</f>
        <v>522.33090657127696</v>
      </c>
    </row>
    <row r="7" spans="2:15" x14ac:dyDescent="0.25">
      <c r="B7" t="s">
        <v>10</v>
      </c>
      <c r="C7" t="s">
        <v>11</v>
      </c>
      <c r="D7" t="s">
        <v>12</v>
      </c>
      <c r="E7" t="s">
        <v>13</v>
      </c>
      <c r="F7" t="s">
        <v>14</v>
      </c>
      <c r="L7" s="10"/>
      <c r="M7" s="11" t="s">
        <v>25</v>
      </c>
      <c r="N7" s="12"/>
      <c r="O7" s="13">
        <f>D8</f>
        <v>2750</v>
      </c>
    </row>
    <row r="8" spans="2:15" x14ac:dyDescent="0.25">
      <c r="B8" s="22">
        <v>6.3450000000000006E-2</v>
      </c>
      <c r="C8" s="22">
        <v>4.6489999999999997E-2</v>
      </c>
      <c r="D8">
        <v>2750</v>
      </c>
      <c r="E8" s="14">
        <f>D8*B8/2/(C8/2)*(1-1/(1+C8/2)^(2*F8))+D8/(1+C8/2)^(F8*2)</f>
        <v>3272.330906571277</v>
      </c>
      <c r="F8">
        <v>16</v>
      </c>
      <c r="L8" s="10"/>
      <c r="M8" s="11"/>
      <c r="N8" s="12"/>
      <c r="O8" s="13"/>
    </row>
    <row r="9" spans="2:15" x14ac:dyDescent="0.25">
      <c r="L9" s="10">
        <v>43327</v>
      </c>
      <c r="M9" s="11" t="s">
        <v>15</v>
      </c>
      <c r="N9" s="12">
        <f>C12</f>
        <v>76.065331923249332</v>
      </c>
      <c r="O9" s="13"/>
    </row>
    <row r="10" spans="2:15" x14ac:dyDescent="0.25">
      <c r="B10" t="s">
        <v>16</v>
      </c>
      <c r="C10" t="s">
        <v>17</v>
      </c>
      <c r="D10" t="s">
        <v>10</v>
      </c>
      <c r="E10" t="s">
        <v>18</v>
      </c>
      <c r="L10" s="10"/>
      <c r="M10" s="11" t="s">
        <v>22</v>
      </c>
      <c r="N10" s="12">
        <f>O11-N9</f>
        <v>11.178418076750674</v>
      </c>
      <c r="O10" s="13"/>
    </row>
    <row r="11" spans="2:15" x14ac:dyDescent="0.25">
      <c r="B11">
        <v>0</v>
      </c>
      <c r="E11" s="14">
        <f>E8</f>
        <v>3272.330906571277</v>
      </c>
      <c r="L11" s="10"/>
      <c r="M11" s="11" t="s">
        <v>24</v>
      </c>
      <c r="N11" s="12"/>
      <c r="O11" s="13">
        <f>D12</f>
        <v>87.243750000000006</v>
      </c>
    </row>
    <row r="12" spans="2:15" x14ac:dyDescent="0.25">
      <c r="B12">
        <v>1</v>
      </c>
      <c r="C12">
        <f t="shared" ref="C12:C43" si="0">E11*$C$8/2</f>
        <v>76.065331923249332</v>
      </c>
      <c r="D12">
        <f t="shared" ref="D12:D43" si="1">$B$8/2*$D$8</f>
        <v>87.243750000000006</v>
      </c>
      <c r="E12" s="14">
        <f t="shared" ref="E12:E43" si="2">E11+C12-D12</f>
        <v>3261.1524884945261</v>
      </c>
      <c r="L12" s="10"/>
      <c r="M12" s="11"/>
      <c r="N12" s="12"/>
      <c r="O12" s="13"/>
    </row>
    <row r="13" spans="2:15" x14ac:dyDescent="0.25">
      <c r="B13">
        <v>2</v>
      </c>
      <c r="C13">
        <f t="shared" si="0"/>
        <v>75.805489595055249</v>
      </c>
      <c r="D13">
        <f t="shared" si="1"/>
        <v>87.243750000000006</v>
      </c>
      <c r="E13" s="14">
        <f t="shared" si="2"/>
        <v>3249.7142280895814</v>
      </c>
      <c r="L13" s="10">
        <v>43465</v>
      </c>
      <c r="M13" s="11" t="s">
        <v>15</v>
      </c>
      <c r="N13" s="12">
        <f>C13*(C5-180)/180</f>
        <v>57.275258805152852</v>
      </c>
      <c r="O13" s="13"/>
    </row>
    <row r="14" spans="2:15" x14ac:dyDescent="0.25">
      <c r="B14">
        <v>3</v>
      </c>
      <c r="C14">
        <f t="shared" si="0"/>
        <v>75.539607231942313</v>
      </c>
      <c r="D14">
        <f t="shared" si="1"/>
        <v>87.243750000000006</v>
      </c>
      <c r="E14" s="14">
        <f t="shared" si="2"/>
        <v>3238.0100853215235</v>
      </c>
      <c r="L14" s="10"/>
      <c r="M14" s="11" t="s">
        <v>22</v>
      </c>
      <c r="N14" s="12">
        <f>O15-N13</f>
        <v>8.642241194847152</v>
      </c>
      <c r="O14" s="13"/>
    </row>
    <row r="15" spans="2:15" x14ac:dyDescent="0.25">
      <c r="B15">
        <v>4</v>
      </c>
      <c r="C15">
        <f t="shared" si="0"/>
        <v>75.267544433298809</v>
      </c>
      <c r="D15">
        <f t="shared" si="1"/>
        <v>87.243750000000006</v>
      </c>
      <c r="E15" s="14">
        <f t="shared" si="2"/>
        <v>3226.0338797548225</v>
      </c>
      <c r="L15" s="10"/>
      <c r="M15" s="11" t="s">
        <v>23</v>
      </c>
      <c r="N15" s="12"/>
      <c r="O15" s="13">
        <f>D13*(C5-180)/180</f>
        <v>65.917500000000004</v>
      </c>
    </row>
    <row r="16" spans="2:15" x14ac:dyDescent="0.25">
      <c r="B16">
        <v>5</v>
      </c>
      <c r="C16">
        <f t="shared" si="0"/>
        <v>74.989157534900841</v>
      </c>
      <c r="D16">
        <f t="shared" si="1"/>
        <v>87.243750000000006</v>
      </c>
      <c r="E16" s="14">
        <f t="shared" si="2"/>
        <v>3213.779287289723</v>
      </c>
      <c r="L16" s="10"/>
      <c r="M16" s="11"/>
      <c r="N16" s="11"/>
      <c r="O16" s="15"/>
    </row>
    <row r="17" spans="2:15" x14ac:dyDescent="0.25">
      <c r="B17">
        <v>6</v>
      </c>
      <c r="C17">
        <f t="shared" si="0"/>
        <v>74.704299533049607</v>
      </c>
      <c r="D17">
        <f t="shared" si="1"/>
        <v>87.243750000000006</v>
      </c>
      <c r="E17" s="14">
        <f t="shared" si="2"/>
        <v>3201.2398368227728</v>
      </c>
      <c r="L17" s="10">
        <v>43511</v>
      </c>
      <c r="M17" s="11" t="s">
        <v>15</v>
      </c>
      <c r="N17" s="12">
        <f>C13-N13</f>
        <v>18.530230789902397</v>
      </c>
      <c r="O17" s="15"/>
    </row>
    <row r="18" spans="2:15" x14ac:dyDescent="0.25">
      <c r="B18">
        <v>7</v>
      </c>
      <c r="C18">
        <f t="shared" si="0"/>
        <v>74.412820006945353</v>
      </c>
      <c r="D18">
        <f t="shared" si="1"/>
        <v>87.243750000000006</v>
      </c>
      <c r="E18" s="14">
        <f t="shared" si="2"/>
        <v>3188.408906829718</v>
      </c>
      <c r="L18" s="10"/>
      <c r="M18" s="11" t="s">
        <v>20</v>
      </c>
      <c r="N18" s="12">
        <f>O15</f>
        <v>65.917500000000004</v>
      </c>
      <c r="O18" s="15"/>
    </row>
    <row r="19" spans="2:15" x14ac:dyDescent="0.25">
      <c r="B19">
        <v>8</v>
      </c>
      <c r="C19">
        <f t="shared" si="0"/>
        <v>74.114565039256789</v>
      </c>
      <c r="D19">
        <f t="shared" si="1"/>
        <v>87.243750000000006</v>
      </c>
      <c r="E19" s="14">
        <f t="shared" si="2"/>
        <v>3175.2797218689748</v>
      </c>
      <c r="L19" s="10"/>
      <c r="M19" s="11" t="s">
        <v>22</v>
      </c>
      <c r="N19" s="12">
        <f>O20-N18-N17</f>
        <v>2.7960192100976045</v>
      </c>
      <c r="O19" s="13"/>
    </row>
    <row r="20" spans="2:15" x14ac:dyDescent="0.25">
      <c r="B20">
        <v>9</v>
      </c>
      <c r="C20">
        <f t="shared" si="0"/>
        <v>73.809377134844311</v>
      </c>
      <c r="D20">
        <f t="shared" si="1"/>
        <v>87.243750000000006</v>
      </c>
      <c r="E20" s="14">
        <f t="shared" si="2"/>
        <v>3161.8453490038191</v>
      </c>
      <c r="L20" s="16"/>
      <c r="M20" s="17" t="s">
        <v>24</v>
      </c>
      <c r="N20" s="17"/>
      <c r="O20" s="18">
        <f>D13</f>
        <v>87.243750000000006</v>
      </c>
    </row>
    <row r="21" spans="2:15" x14ac:dyDescent="0.25">
      <c r="B21">
        <v>10</v>
      </c>
      <c r="C21">
        <f t="shared" si="0"/>
        <v>73.497095137593774</v>
      </c>
      <c r="D21">
        <f t="shared" si="1"/>
        <v>87.243750000000006</v>
      </c>
      <c r="E21" s="14">
        <f t="shared" si="2"/>
        <v>3148.098694141413</v>
      </c>
      <c r="L21"/>
    </row>
    <row r="22" spans="2:15" x14ac:dyDescent="0.25">
      <c r="B22">
        <v>11</v>
      </c>
      <c r="C22">
        <f t="shared" si="0"/>
        <v>73.177554145317146</v>
      </c>
      <c r="D22">
        <f t="shared" si="1"/>
        <v>87.243750000000006</v>
      </c>
      <c r="E22" s="14">
        <f t="shared" si="2"/>
        <v>3134.0324982867301</v>
      </c>
      <c r="L22"/>
    </row>
    <row r="23" spans="2:15" x14ac:dyDescent="0.25">
      <c r="B23">
        <v>12</v>
      </c>
      <c r="C23">
        <f t="shared" si="0"/>
        <v>72.850585422675039</v>
      </c>
      <c r="D23">
        <f t="shared" si="1"/>
        <v>87.243750000000006</v>
      </c>
      <c r="E23" s="14">
        <f t="shared" si="2"/>
        <v>3119.639333709405</v>
      </c>
      <c r="L23"/>
    </row>
    <row r="24" spans="2:15" x14ac:dyDescent="0.25">
      <c r="B24">
        <v>13</v>
      </c>
      <c r="C24">
        <f t="shared" si="0"/>
        <v>72.516016312075109</v>
      </c>
      <c r="D24">
        <f t="shared" si="1"/>
        <v>87.243750000000006</v>
      </c>
      <c r="E24" s="14">
        <f t="shared" si="2"/>
        <v>3104.9116000214799</v>
      </c>
      <c r="L24"/>
    </row>
    <row r="25" spans="2:15" x14ac:dyDescent="0.25">
      <c r="B25">
        <v>14</v>
      </c>
      <c r="C25">
        <f t="shared" si="0"/>
        <v>72.17367014249929</v>
      </c>
      <c r="D25">
        <f t="shared" si="1"/>
        <v>87.243750000000006</v>
      </c>
      <c r="E25" s="14">
        <f t="shared" si="2"/>
        <v>3089.8415201639791</v>
      </c>
      <c r="L25"/>
    </row>
    <row r="26" spans="2:15" x14ac:dyDescent="0.25">
      <c r="B26">
        <v>15</v>
      </c>
      <c r="C26">
        <f t="shared" si="0"/>
        <v>71.823366136211689</v>
      </c>
      <c r="D26">
        <f t="shared" si="1"/>
        <v>87.243750000000006</v>
      </c>
      <c r="E26" s="14">
        <f t="shared" si="2"/>
        <v>3074.4211363001909</v>
      </c>
      <c r="L26"/>
    </row>
    <row r="27" spans="2:15" x14ac:dyDescent="0.25">
      <c r="B27">
        <v>16</v>
      </c>
      <c r="C27">
        <f t="shared" si="0"/>
        <v>71.464919313297926</v>
      </c>
      <c r="D27">
        <f t="shared" si="1"/>
        <v>87.243750000000006</v>
      </c>
      <c r="E27" s="14">
        <f t="shared" si="2"/>
        <v>3058.6423056134886</v>
      </c>
    </row>
    <row r="28" spans="2:15" x14ac:dyDescent="0.25">
      <c r="B28">
        <v>17</v>
      </c>
      <c r="C28">
        <f t="shared" si="0"/>
        <v>71.098140393985531</v>
      </c>
      <c r="D28">
        <f t="shared" si="1"/>
        <v>87.243750000000006</v>
      </c>
      <c r="E28" s="14">
        <f t="shared" si="2"/>
        <v>3042.4966960074739</v>
      </c>
    </row>
    <row r="29" spans="2:15" x14ac:dyDescent="0.25">
      <c r="B29">
        <v>18</v>
      </c>
      <c r="C29">
        <f t="shared" si="0"/>
        <v>70.722835698693729</v>
      </c>
      <c r="D29">
        <f t="shared" si="1"/>
        <v>87.243750000000006</v>
      </c>
      <c r="E29" s="14">
        <f t="shared" si="2"/>
        <v>3025.9757817061677</v>
      </c>
    </row>
    <row r="30" spans="2:15" x14ac:dyDescent="0.25">
      <c r="B30">
        <v>19</v>
      </c>
      <c r="C30">
        <f t="shared" si="0"/>
        <v>70.338807045759864</v>
      </c>
      <c r="D30">
        <f t="shared" si="1"/>
        <v>87.243750000000006</v>
      </c>
      <c r="E30" s="14">
        <f t="shared" si="2"/>
        <v>3009.0708387519276</v>
      </c>
    </row>
    <row r="31" spans="2:15" x14ac:dyDescent="0.25">
      <c r="B31">
        <v>20</v>
      </c>
      <c r="C31">
        <f t="shared" si="0"/>
        <v>69.945851646788554</v>
      </c>
      <c r="D31">
        <f t="shared" si="1"/>
        <v>87.243750000000006</v>
      </c>
      <c r="E31" s="14">
        <f t="shared" si="2"/>
        <v>2991.7729403987159</v>
      </c>
    </row>
    <row r="32" spans="2:15" x14ac:dyDescent="0.25">
      <c r="B32">
        <v>21</v>
      </c>
      <c r="C32">
        <f t="shared" si="0"/>
        <v>69.543761999568147</v>
      </c>
      <c r="D32">
        <f t="shared" si="1"/>
        <v>87.243750000000006</v>
      </c>
      <c r="E32" s="14">
        <f t="shared" si="2"/>
        <v>2974.0729523982841</v>
      </c>
    </row>
    <row r="33" spans="2:5" x14ac:dyDescent="0.25">
      <c r="B33">
        <v>22</v>
      </c>
      <c r="C33">
        <f t="shared" si="0"/>
        <v>69.132325778498114</v>
      </c>
      <c r="D33">
        <f t="shared" si="1"/>
        <v>87.243750000000006</v>
      </c>
      <c r="E33" s="14">
        <f t="shared" si="2"/>
        <v>2955.9615281767819</v>
      </c>
    </row>
    <row r="34" spans="2:5" x14ac:dyDescent="0.25">
      <c r="B34">
        <v>23</v>
      </c>
      <c r="C34">
        <f t="shared" si="0"/>
        <v>68.711325722469297</v>
      </c>
      <c r="D34">
        <f t="shared" si="1"/>
        <v>87.243750000000006</v>
      </c>
      <c r="E34" s="14">
        <f t="shared" si="2"/>
        <v>2937.429103899251</v>
      </c>
    </row>
    <row r="35" spans="2:5" x14ac:dyDescent="0.25">
      <c r="B35">
        <v>24</v>
      </c>
      <c r="C35">
        <f t="shared" si="0"/>
        <v>68.280539520138078</v>
      </c>
      <c r="D35">
        <f t="shared" si="1"/>
        <v>87.243750000000006</v>
      </c>
      <c r="E35" s="14">
        <f t="shared" si="2"/>
        <v>2918.465893419389</v>
      </c>
    </row>
    <row r="36" spans="2:5" x14ac:dyDescent="0.25">
      <c r="B36">
        <v>25</v>
      </c>
      <c r="C36">
        <f t="shared" si="0"/>
        <v>67.839739692533698</v>
      </c>
      <c r="D36">
        <f t="shared" si="1"/>
        <v>87.243750000000006</v>
      </c>
      <c r="E36" s="14">
        <f t="shared" si="2"/>
        <v>2899.0618831119227</v>
      </c>
    </row>
    <row r="37" spans="2:5" x14ac:dyDescent="0.25">
      <c r="B37">
        <v>26</v>
      </c>
      <c r="C37">
        <f t="shared" si="0"/>
        <v>67.388693472936637</v>
      </c>
      <c r="D37">
        <f t="shared" si="1"/>
        <v>87.243750000000006</v>
      </c>
      <c r="E37" s="14">
        <f t="shared" si="2"/>
        <v>2879.2068265848593</v>
      </c>
    </row>
    <row r="38" spans="2:5" x14ac:dyDescent="0.25">
      <c r="B38">
        <v>27</v>
      </c>
      <c r="C38">
        <f t="shared" si="0"/>
        <v>66.927162683965051</v>
      </c>
      <c r="D38">
        <f t="shared" si="1"/>
        <v>87.243750000000006</v>
      </c>
      <c r="E38" s="14">
        <f t="shared" si="2"/>
        <v>2858.8902392688242</v>
      </c>
    </row>
    <row r="39" spans="2:5" x14ac:dyDescent="0.25">
      <c r="B39">
        <v>28</v>
      </c>
      <c r="C39">
        <f t="shared" si="0"/>
        <v>66.454903611803815</v>
      </c>
      <c r="D39">
        <f t="shared" si="1"/>
        <v>87.243750000000006</v>
      </c>
      <c r="E39" s="14">
        <f t="shared" si="2"/>
        <v>2838.1013928806278</v>
      </c>
    </row>
    <row r="40" spans="2:5" x14ac:dyDescent="0.25">
      <c r="B40">
        <v>29</v>
      </c>
      <c r="C40">
        <f t="shared" si="0"/>
        <v>65.971666877510188</v>
      </c>
      <c r="D40">
        <f t="shared" si="1"/>
        <v>87.243750000000006</v>
      </c>
      <c r="E40" s="14">
        <f t="shared" si="2"/>
        <v>2816.8293097581377</v>
      </c>
    </row>
    <row r="41" spans="2:5" x14ac:dyDescent="0.25">
      <c r="B41">
        <v>30</v>
      </c>
      <c r="C41">
        <f t="shared" si="0"/>
        <v>65.477197305327905</v>
      </c>
      <c r="D41">
        <f t="shared" si="1"/>
        <v>87.243750000000006</v>
      </c>
      <c r="E41" s="14">
        <f t="shared" si="2"/>
        <v>2795.0627570634656</v>
      </c>
    </row>
    <row r="42" spans="2:5" x14ac:dyDescent="0.25">
      <c r="B42">
        <v>31</v>
      </c>
      <c r="C42">
        <f t="shared" si="0"/>
        <v>64.97123378794025</v>
      </c>
      <c r="D42">
        <f t="shared" si="1"/>
        <v>87.243750000000006</v>
      </c>
      <c r="E42" s="14">
        <f t="shared" si="2"/>
        <v>2772.7902408514055</v>
      </c>
    </row>
    <row r="43" spans="2:5" x14ac:dyDescent="0.25">
      <c r="B43">
        <v>32</v>
      </c>
      <c r="C43">
        <f t="shared" si="0"/>
        <v>64.453509148590911</v>
      </c>
      <c r="D43">
        <f t="shared" si="1"/>
        <v>87.243750000000006</v>
      </c>
      <c r="E43" s="14">
        <f t="shared" si="2"/>
        <v>2749.9999999999964</v>
      </c>
    </row>
    <row r="44" spans="2:5" x14ac:dyDescent="0.25">
      <c r="E44" s="14"/>
    </row>
    <row r="45" spans="2:5" x14ac:dyDescent="0.25">
      <c r="E45" s="14"/>
    </row>
    <row r="46" spans="2:5" x14ac:dyDescent="0.25">
      <c r="E46" s="14"/>
    </row>
    <row r="47" spans="2:5" x14ac:dyDescent="0.25">
      <c r="E47" s="14"/>
    </row>
    <row r="48" spans="2:5" x14ac:dyDescent="0.25">
      <c r="E48" s="14"/>
    </row>
    <row r="49" spans="5:5" x14ac:dyDescent="0.25">
      <c r="E49" s="14"/>
    </row>
    <row r="50" spans="5:5" x14ac:dyDescent="0.25">
      <c r="E50" s="14"/>
    </row>
    <row r="51" spans="5:5" x14ac:dyDescent="0.25">
      <c r="E51" s="14"/>
    </row>
    <row r="52" spans="5:5" x14ac:dyDescent="0.25">
      <c r="E52" s="14"/>
    </row>
    <row r="53" spans="5:5" x14ac:dyDescent="0.25">
      <c r="E53" s="14"/>
    </row>
    <row r="54" spans="5:5" x14ac:dyDescent="0.25">
      <c r="E54" s="14"/>
    </row>
    <row r="55" spans="5:5" x14ac:dyDescent="0.25">
      <c r="E55" s="14"/>
    </row>
    <row r="56" spans="5:5" x14ac:dyDescent="0.25">
      <c r="E56" s="14"/>
    </row>
    <row r="57" spans="5:5" x14ac:dyDescent="0.25">
      <c r="E57" s="14"/>
    </row>
    <row r="58" spans="5:5" x14ac:dyDescent="0.25">
      <c r="E58" s="14"/>
    </row>
    <row r="59" spans="5:5" x14ac:dyDescent="0.25">
      <c r="E59" s="14"/>
    </row>
    <row r="60" spans="5:5" x14ac:dyDescent="0.25">
      <c r="E60" s="14"/>
    </row>
    <row r="61" spans="5:5" x14ac:dyDescent="0.25">
      <c r="E61" s="14"/>
    </row>
    <row r="62" spans="5:5" x14ac:dyDescent="0.25">
      <c r="E62" s="14"/>
    </row>
    <row r="63" spans="5:5" x14ac:dyDescent="0.25">
      <c r="E63" s="14"/>
    </row>
    <row r="64" spans="5:5" x14ac:dyDescent="0.25">
      <c r="E64" s="14"/>
    </row>
    <row r="65" spans="5:5" x14ac:dyDescent="0.25">
      <c r="E65" s="14"/>
    </row>
    <row r="66" spans="5:5" x14ac:dyDescent="0.25">
      <c r="E66" s="14"/>
    </row>
    <row r="67" spans="5:5" x14ac:dyDescent="0.25">
      <c r="E67" s="14"/>
    </row>
    <row r="68" spans="5:5" x14ac:dyDescent="0.25">
      <c r="E68" s="14"/>
    </row>
    <row r="69" spans="5:5" x14ac:dyDescent="0.25">
      <c r="E69" s="14"/>
    </row>
    <row r="70" spans="5:5" x14ac:dyDescent="0.25">
      <c r="E70" s="14"/>
    </row>
    <row r="71" spans="5:5" x14ac:dyDescent="0.25">
      <c r="E71" s="14"/>
    </row>
    <row r="72" spans="5:5" x14ac:dyDescent="0.25">
      <c r="E72" s="14"/>
    </row>
    <row r="73" spans="5:5" x14ac:dyDescent="0.25">
      <c r="E73" s="14"/>
    </row>
    <row r="74" spans="5:5" x14ac:dyDescent="0.25">
      <c r="E74" s="14"/>
    </row>
    <row r="75" spans="5:5" x14ac:dyDescent="0.25">
      <c r="E75" s="14"/>
    </row>
    <row r="76" spans="5:5" x14ac:dyDescent="0.25">
      <c r="E76" s="14"/>
    </row>
    <row r="77" spans="5:5" x14ac:dyDescent="0.25">
      <c r="E77" s="14"/>
    </row>
    <row r="78" spans="5:5" x14ac:dyDescent="0.25">
      <c r="E78" s="14"/>
    </row>
    <row r="79" spans="5:5" x14ac:dyDescent="0.25">
      <c r="E79" s="14"/>
    </row>
    <row r="80" spans="5:5" x14ac:dyDescent="0.25">
      <c r="E80" s="14"/>
    </row>
    <row r="81" spans="5:5" x14ac:dyDescent="0.25">
      <c r="E81" s="14"/>
    </row>
    <row r="82" spans="5:5" x14ac:dyDescent="0.25">
      <c r="E82" s="14"/>
    </row>
    <row r="83" spans="5:5" x14ac:dyDescent="0.25">
      <c r="E83" s="14"/>
    </row>
    <row r="84" spans="5:5" x14ac:dyDescent="0.25">
      <c r="E84" s="14"/>
    </row>
    <row r="85" spans="5:5" x14ac:dyDescent="0.25">
      <c r="E85" s="14"/>
    </row>
    <row r="86" spans="5:5" x14ac:dyDescent="0.25">
      <c r="E86" s="14"/>
    </row>
    <row r="87" spans="5:5" x14ac:dyDescent="0.25">
      <c r="E87" s="14"/>
    </row>
    <row r="88" spans="5:5" x14ac:dyDescent="0.25">
      <c r="E88" s="14"/>
    </row>
    <row r="89" spans="5:5" x14ac:dyDescent="0.25">
      <c r="E89" s="14"/>
    </row>
    <row r="90" spans="5:5" x14ac:dyDescent="0.25">
      <c r="E90" s="14"/>
    </row>
    <row r="91" spans="5:5" x14ac:dyDescent="0.25">
      <c r="E91" s="14"/>
    </row>
    <row r="92" spans="5:5" x14ac:dyDescent="0.25">
      <c r="E92" s="14"/>
    </row>
    <row r="93" spans="5:5" x14ac:dyDescent="0.25">
      <c r="E93" s="14"/>
    </row>
    <row r="94" spans="5:5" x14ac:dyDescent="0.25">
      <c r="E94" s="14"/>
    </row>
    <row r="95" spans="5:5" x14ac:dyDescent="0.25">
      <c r="E95" s="14"/>
    </row>
    <row r="96" spans="5:5" x14ac:dyDescent="0.25">
      <c r="E96" s="14"/>
    </row>
    <row r="97" spans="5:5" x14ac:dyDescent="0.25">
      <c r="E97" s="14"/>
    </row>
    <row r="98" spans="5:5" x14ac:dyDescent="0.25">
      <c r="E98" s="14"/>
    </row>
    <row r="99" spans="5:5" x14ac:dyDescent="0.25">
      <c r="E99" s="14"/>
    </row>
    <row r="100" spans="5:5" x14ac:dyDescent="0.25">
      <c r="E100" s="14"/>
    </row>
    <row r="101" spans="5:5" x14ac:dyDescent="0.25">
      <c r="E101" s="14"/>
    </row>
    <row r="102" spans="5:5" x14ac:dyDescent="0.25">
      <c r="E102" s="14"/>
    </row>
    <row r="103" spans="5:5" x14ac:dyDescent="0.25">
      <c r="E103" s="14"/>
    </row>
    <row r="104" spans="5:5" x14ac:dyDescent="0.25">
      <c r="E104" s="14"/>
    </row>
    <row r="105" spans="5:5" x14ac:dyDescent="0.25">
      <c r="E105" s="14"/>
    </row>
    <row r="106" spans="5:5" x14ac:dyDescent="0.25">
      <c r="E106" s="14"/>
    </row>
    <row r="107" spans="5:5" x14ac:dyDescent="0.25">
      <c r="E107" s="14"/>
    </row>
    <row r="108" spans="5:5" x14ac:dyDescent="0.25">
      <c r="E108" s="14"/>
    </row>
    <row r="109" spans="5:5" x14ac:dyDescent="0.25">
      <c r="E109" s="14"/>
    </row>
    <row r="110" spans="5:5" x14ac:dyDescent="0.25">
      <c r="E110" s="14"/>
    </row>
    <row r="111" spans="5:5" x14ac:dyDescent="0.25">
      <c r="E111" s="14"/>
    </row>
    <row r="112" spans="5:5" x14ac:dyDescent="0.25">
      <c r="E112" s="14"/>
    </row>
    <row r="113" spans="5:5" x14ac:dyDescent="0.25">
      <c r="E113" s="14"/>
    </row>
    <row r="114" spans="5:5" x14ac:dyDescent="0.25">
      <c r="E114" s="14"/>
    </row>
    <row r="115" spans="5:5" x14ac:dyDescent="0.25">
      <c r="E115" s="14"/>
    </row>
    <row r="116" spans="5:5" x14ac:dyDescent="0.25">
      <c r="E116" s="14"/>
    </row>
    <row r="117" spans="5:5" x14ac:dyDescent="0.25">
      <c r="E117" s="14"/>
    </row>
    <row r="118" spans="5:5" x14ac:dyDescent="0.25">
      <c r="E118" s="14"/>
    </row>
    <row r="119" spans="5:5" x14ac:dyDescent="0.25">
      <c r="E119" s="14"/>
    </row>
    <row r="120" spans="5:5" x14ac:dyDescent="0.25">
      <c r="E120" s="14"/>
    </row>
    <row r="121" spans="5:5" x14ac:dyDescent="0.25">
      <c r="E121" s="14"/>
    </row>
    <row r="122" spans="5:5" x14ac:dyDescent="0.25">
      <c r="E122" s="14"/>
    </row>
    <row r="123" spans="5:5" x14ac:dyDescent="0.25">
      <c r="E123" s="14"/>
    </row>
    <row r="124" spans="5:5" x14ac:dyDescent="0.25">
      <c r="E124" s="14"/>
    </row>
    <row r="125" spans="5:5" x14ac:dyDescent="0.25">
      <c r="E125" s="14"/>
    </row>
    <row r="126" spans="5:5" x14ac:dyDescent="0.25">
      <c r="E126" s="14"/>
    </row>
    <row r="127" spans="5:5" x14ac:dyDescent="0.25">
      <c r="E127" s="14"/>
    </row>
    <row r="128" spans="5:5" x14ac:dyDescent="0.25">
      <c r="E128" s="14"/>
    </row>
    <row r="129" spans="5:5" x14ac:dyDescent="0.25">
      <c r="E129" s="14"/>
    </row>
    <row r="130" spans="5:5" x14ac:dyDescent="0.25">
      <c r="E130" s="14"/>
    </row>
    <row r="131" spans="5:5" x14ac:dyDescent="0.25">
      <c r="E131" s="14"/>
    </row>
    <row r="132" spans="5:5" x14ac:dyDescent="0.25">
      <c r="E132" s="14"/>
    </row>
    <row r="133" spans="5:5" x14ac:dyDescent="0.25">
      <c r="E133" s="14"/>
    </row>
    <row r="134" spans="5:5" x14ac:dyDescent="0.25">
      <c r="E134" s="14"/>
    </row>
    <row r="135" spans="5:5" x14ac:dyDescent="0.25">
      <c r="E135" s="14"/>
    </row>
    <row r="136" spans="5:5" x14ac:dyDescent="0.25">
      <c r="E136" s="14"/>
    </row>
    <row r="137" spans="5:5" x14ac:dyDescent="0.25">
      <c r="E137" s="14"/>
    </row>
    <row r="138" spans="5:5" x14ac:dyDescent="0.25">
      <c r="E138" s="14"/>
    </row>
    <row r="139" spans="5:5" x14ac:dyDescent="0.25">
      <c r="E139" s="14"/>
    </row>
    <row r="140" spans="5:5" x14ac:dyDescent="0.25">
      <c r="E140" s="14"/>
    </row>
    <row r="141" spans="5:5" x14ac:dyDescent="0.25">
      <c r="E141" s="14"/>
    </row>
    <row r="142" spans="5:5" x14ac:dyDescent="0.25">
      <c r="E142" s="14"/>
    </row>
    <row r="143" spans="5:5" x14ac:dyDescent="0.25">
      <c r="E143" s="14"/>
    </row>
    <row r="144" spans="5:5" x14ac:dyDescent="0.25">
      <c r="E144" s="14"/>
    </row>
    <row r="145" spans="5:5" x14ac:dyDescent="0.25">
      <c r="E145" s="14"/>
    </row>
    <row r="146" spans="5:5" x14ac:dyDescent="0.25">
      <c r="E146" s="14"/>
    </row>
    <row r="147" spans="5:5" x14ac:dyDescent="0.25">
      <c r="E147" s="14"/>
    </row>
    <row r="148" spans="5:5" x14ac:dyDescent="0.25">
      <c r="E148" s="14"/>
    </row>
    <row r="149" spans="5:5" x14ac:dyDescent="0.25">
      <c r="E149" s="14"/>
    </row>
    <row r="150" spans="5:5" x14ac:dyDescent="0.25">
      <c r="E150" s="14"/>
    </row>
    <row r="151" spans="5:5" x14ac:dyDescent="0.25">
      <c r="E151" s="14"/>
    </row>
    <row r="152" spans="5:5" x14ac:dyDescent="0.25">
      <c r="E152" s="14"/>
    </row>
    <row r="153" spans="5:5" x14ac:dyDescent="0.25">
      <c r="E153" s="14"/>
    </row>
    <row r="154" spans="5:5" x14ac:dyDescent="0.25">
      <c r="E154" s="14"/>
    </row>
    <row r="155" spans="5:5" x14ac:dyDescent="0.25">
      <c r="E155" s="14"/>
    </row>
    <row r="156" spans="5:5" x14ac:dyDescent="0.25">
      <c r="E156" s="14"/>
    </row>
    <row r="157" spans="5:5" x14ac:dyDescent="0.25">
      <c r="E157" s="14"/>
    </row>
    <row r="158" spans="5:5" x14ac:dyDescent="0.25">
      <c r="E158" s="14"/>
    </row>
    <row r="159" spans="5:5" x14ac:dyDescent="0.25">
      <c r="E159" s="14"/>
    </row>
    <row r="160" spans="5:5" x14ac:dyDescent="0.25">
      <c r="E160" s="14"/>
    </row>
    <row r="161" spans="5:5" x14ac:dyDescent="0.25">
      <c r="E161" s="14"/>
    </row>
    <row r="162" spans="5:5" x14ac:dyDescent="0.25">
      <c r="E162" s="14"/>
    </row>
    <row r="163" spans="5:5" x14ac:dyDescent="0.25">
      <c r="E163" s="14"/>
    </row>
    <row r="164" spans="5:5" x14ac:dyDescent="0.25">
      <c r="E164" s="14"/>
    </row>
    <row r="165" spans="5:5" x14ac:dyDescent="0.25">
      <c r="E165" s="14"/>
    </row>
    <row r="166" spans="5:5" x14ac:dyDescent="0.25">
      <c r="E166" s="14"/>
    </row>
    <row r="167" spans="5:5" x14ac:dyDescent="0.25">
      <c r="E167" s="14"/>
    </row>
    <row r="168" spans="5:5" x14ac:dyDescent="0.25">
      <c r="E168" s="14"/>
    </row>
    <row r="169" spans="5:5" x14ac:dyDescent="0.25">
      <c r="E169" s="14"/>
    </row>
    <row r="170" spans="5:5" x14ac:dyDescent="0.25">
      <c r="E170" s="14"/>
    </row>
    <row r="171" spans="5:5" x14ac:dyDescent="0.25">
      <c r="E171" s="14"/>
    </row>
    <row r="172" spans="5:5" x14ac:dyDescent="0.25">
      <c r="E172" s="14"/>
    </row>
    <row r="173" spans="5:5" x14ac:dyDescent="0.25">
      <c r="E173" s="14"/>
    </row>
    <row r="174" spans="5:5" x14ac:dyDescent="0.25">
      <c r="E174" s="14"/>
    </row>
    <row r="175" spans="5:5" x14ac:dyDescent="0.25">
      <c r="E175" s="14"/>
    </row>
    <row r="176" spans="5:5" x14ac:dyDescent="0.25">
      <c r="E176" s="14"/>
    </row>
    <row r="177" spans="5:5" x14ac:dyDescent="0.25">
      <c r="E177" s="14"/>
    </row>
    <row r="178" spans="5:5" x14ac:dyDescent="0.25">
      <c r="E178" s="14"/>
    </row>
    <row r="179" spans="5:5" x14ac:dyDescent="0.25">
      <c r="E179" s="14"/>
    </row>
    <row r="180" spans="5:5" x14ac:dyDescent="0.25">
      <c r="E180" s="14"/>
    </row>
    <row r="181" spans="5:5" x14ac:dyDescent="0.25">
      <c r="E181" s="14"/>
    </row>
    <row r="182" spans="5:5" x14ac:dyDescent="0.25">
      <c r="E182" s="14"/>
    </row>
    <row r="183" spans="5:5" x14ac:dyDescent="0.25">
      <c r="E183" s="14"/>
    </row>
    <row r="184" spans="5:5" x14ac:dyDescent="0.25">
      <c r="E184" s="14"/>
    </row>
    <row r="185" spans="5:5" x14ac:dyDescent="0.25">
      <c r="E185" s="14"/>
    </row>
    <row r="186" spans="5:5" x14ac:dyDescent="0.25">
      <c r="E186" s="14"/>
    </row>
    <row r="187" spans="5:5" x14ac:dyDescent="0.25">
      <c r="E187" s="14"/>
    </row>
    <row r="188" spans="5:5" x14ac:dyDescent="0.25">
      <c r="E188" s="14"/>
    </row>
    <row r="189" spans="5:5" x14ac:dyDescent="0.25">
      <c r="E189" s="14"/>
    </row>
    <row r="190" spans="5:5" x14ac:dyDescent="0.25">
      <c r="E190" s="14"/>
    </row>
    <row r="191" spans="5:5" x14ac:dyDescent="0.25">
      <c r="E191" s="14"/>
    </row>
    <row r="192" spans="5:5" x14ac:dyDescent="0.25">
      <c r="E192" s="14"/>
    </row>
    <row r="193" spans="5:5" x14ac:dyDescent="0.25">
      <c r="E193" s="14"/>
    </row>
    <row r="194" spans="5:5" x14ac:dyDescent="0.25">
      <c r="E194" s="14"/>
    </row>
    <row r="195" spans="5:5" x14ac:dyDescent="0.25">
      <c r="E195" s="14"/>
    </row>
    <row r="196" spans="5:5" x14ac:dyDescent="0.25">
      <c r="E196" s="14"/>
    </row>
    <row r="197" spans="5:5" x14ac:dyDescent="0.25">
      <c r="E197" s="14"/>
    </row>
    <row r="198" spans="5:5" x14ac:dyDescent="0.25">
      <c r="E198" s="14"/>
    </row>
    <row r="199" spans="5:5" x14ac:dyDescent="0.25">
      <c r="E199" s="14"/>
    </row>
    <row r="200" spans="5:5" x14ac:dyDescent="0.25">
      <c r="E200" s="14"/>
    </row>
    <row r="201" spans="5:5" x14ac:dyDescent="0.25">
      <c r="E201" s="14"/>
    </row>
    <row r="202" spans="5:5" x14ac:dyDescent="0.25">
      <c r="E202" s="14"/>
    </row>
    <row r="203" spans="5:5" x14ac:dyDescent="0.25">
      <c r="E203" s="14"/>
    </row>
    <row r="204" spans="5:5" x14ac:dyDescent="0.25">
      <c r="E204" s="14"/>
    </row>
    <row r="205" spans="5:5" x14ac:dyDescent="0.25">
      <c r="E205" s="14"/>
    </row>
    <row r="206" spans="5:5" x14ac:dyDescent="0.25">
      <c r="E206" s="14"/>
    </row>
    <row r="207" spans="5:5" x14ac:dyDescent="0.25">
      <c r="E207" s="14"/>
    </row>
    <row r="208" spans="5:5" x14ac:dyDescent="0.25">
      <c r="E208" s="14"/>
    </row>
    <row r="209" spans="5:5" x14ac:dyDescent="0.25">
      <c r="E209" s="14"/>
    </row>
    <row r="210" spans="5:5" x14ac:dyDescent="0.25">
      <c r="E210" s="14"/>
    </row>
    <row r="211" spans="5:5" x14ac:dyDescent="0.25">
      <c r="E211" s="14"/>
    </row>
  </sheetData>
  <pageMargins left="0.7" right="0.7" top="0.75" bottom="0.75" header="0.51180555555555496" footer="0.51180555555555496"/>
  <pageSetup paperSize="9" firstPageNumber="0" orientation="portrait" r:id="rId1"/>
  <headerFooter>
    <oddHeader>&amp;C&amp;"Calibri"&amp;8 SMU Classification: Restricted&amp;1#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Answers</vt:lpstr>
      <vt:lpstr>Question 1 -- Par</vt:lpstr>
      <vt:lpstr>Question 2 -- Discount</vt:lpstr>
      <vt:lpstr>Question 3 -- Premium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Crowley</dc:creator>
  <cp:lastModifiedBy>Richard Crowley</cp:lastModifiedBy>
  <cp:revision>2</cp:revision>
  <cp:lastPrinted>2018-03-05T14:24:46Z</cp:lastPrinted>
  <dcterms:created xsi:type="dcterms:W3CDTF">2018-03-04T14:37:53Z</dcterms:created>
  <dcterms:modified xsi:type="dcterms:W3CDTF">2018-03-13T00:56:13Z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51d41b-6b8e-4636-984f-012bff14ba18_Enabled">
    <vt:lpwstr>True</vt:lpwstr>
  </property>
  <property fmtid="{D5CDD505-2E9C-101B-9397-08002B2CF9AE}" pid="3" name="MSIP_Label_6951d41b-6b8e-4636-984f-012bff14ba18_SiteId">
    <vt:lpwstr>c98a79ca-5a9a-4791-a243-f06afd67464d</vt:lpwstr>
  </property>
  <property fmtid="{D5CDD505-2E9C-101B-9397-08002B2CF9AE}" pid="4" name="MSIP_Label_6951d41b-6b8e-4636-984f-012bff14ba18_Ref">
    <vt:lpwstr>https://api.informationprotection.azure.com/api/c98a79ca-5a9a-4791-a243-f06afd67464d</vt:lpwstr>
  </property>
  <property fmtid="{D5CDD505-2E9C-101B-9397-08002B2CF9AE}" pid="5" name="MSIP_Label_6951d41b-6b8e-4636-984f-012bff14ba18_Owner">
    <vt:lpwstr>rcrowley@smu.edu.sg</vt:lpwstr>
  </property>
  <property fmtid="{D5CDD505-2E9C-101B-9397-08002B2CF9AE}" pid="6" name="MSIP_Label_6951d41b-6b8e-4636-984f-012bff14ba18_SetDate">
    <vt:lpwstr>2018-03-07T09:55:37.8193716+08:00</vt:lpwstr>
  </property>
  <property fmtid="{D5CDD505-2E9C-101B-9397-08002B2CF9AE}" pid="7" name="MSIP_Label_6951d41b-6b8e-4636-984f-012bff14ba18_Name">
    <vt:lpwstr>Restricted</vt:lpwstr>
  </property>
  <property fmtid="{D5CDD505-2E9C-101B-9397-08002B2CF9AE}" pid="8" name="MSIP_Label_6951d41b-6b8e-4636-984f-012bff14ba18_Application">
    <vt:lpwstr>Microsoft Azure Information Protection</vt:lpwstr>
  </property>
  <property fmtid="{D5CDD505-2E9C-101B-9397-08002B2CF9AE}" pid="9" name="MSIP_Label_6951d41b-6b8e-4636-984f-012bff14ba18_Extended_MSFT_Method">
    <vt:lpwstr>Automatic</vt:lpwstr>
  </property>
  <property fmtid="{D5CDD505-2E9C-101B-9397-08002B2CF9AE}" pid="10" name="Sensitivity">
    <vt:lpwstr>Restricted</vt:lpwstr>
  </property>
</Properties>
</file>