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M:\Dropbox\Teaching\FA\2021_Fall\Slides\Session_4\In_class\"/>
    </mc:Choice>
  </mc:AlternateContent>
  <xr:revisionPtr revIDLastSave="0" documentId="13_ncr:1_{25622D0F-8D7D-4946-A0D9-0B0F4839CA07}" xr6:coauthVersionLast="47" xr6:coauthVersionMax="47" xr10:uidLastSave="{00000000-0000-0000-0000-000000000000}"/>
  <bookViews>
    <workbookView xWindow="0" yWindow="4395" windowWidth="28800" windowHeight="15435" xr2:uid="{00000000-000D-0000-FFFF-FFFF00000000}"/>
  </bookViews>
  <sheets>
    <sheet name="AR Allowanc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H23" i="1" s="1"/>
  <c r="G24" i="1"/>
  <c r="H24" i="1" s="1"/>
  <c r="G25" i="1"/>
  <c r="H25" i="1" s="1"/>
  <c r="H26" i="1"/>
  <c r="G119" i="1"/>
  <c r="H119" i="1" s="1"/>
  <c r="H120" i="1"/>
  <c r="G121" i="1"/>
  <c r="H121" i="1" s="1"/>
  <c r="H122" i="1"/>
  <c r="G123" i="1"/>
  <c r="H123" i="1" s="1"/>
  <c r="H124" i="1" l="1"/>
  <c r="C123" i="1" s="1"/>
  <c r="H27" i="1"/>
  <c r="C27" i="1" s="1"/>
  <c r="C57" i="1" s="1"/>
  <c r="B63" i="1" l="1"/>
  <c r="B119" i="1" s="1"/>
  <c r="C63" i="1"/>
  <c r="C119" i="1" s="1"/>
  <c r="B120" i="1" s="1"/>
  <c r="H128" i="1" l="1"/>
  <c r="G127" i="1"/>
</calcChain>
</file>

<file path=xl/sharedStrings.xml><?xml version="1.0" encoding="utf-8"?>
<sst xmlns="http://schemas.openxmlformats.org/spreadsheetml/2006/main" count="103" uniqueCount="50">
  <si>
    <t>Coffee Corp has grown from being just a coffee shop, and into also being a roaster!  As such, they provide roasted coffee beans (and imported teas) to customers all over, and need to keep track of their A/R.</t>
  </si>
  <si>
    <t>Allowance Schedule</t>
  </si>
  <si>
    <t>Days</t>
  </si>
  <si>
    <t>0-30</t>
  </si>
  <si>
    <t>31-60</t>
  </si>
  <si>
    <t>61-90</t>
  </si>
  <si>
    <t>90+</t>
  </si>
  <si>
    <t>Percent uncollectible</t>
  </si>
  <si>
    <t>Accounts:</t>
  </si>
  <si>
    <t>Company name</t>
  </si>
  <si>
    <t>Amount</t>
  </si>
  <si>
    <t>Notes</t>
  </si>
  <si>
    <t>A coffee house</t>
  </si>
  <si>
    <t>Barista training corp</t>
  </si>
  <si>
    <t>Coffee crafters</t>
  </si>
  <si>
    <t>Teahouse, Inc.</t>
  </si>
  <si>
    <t>Allow. for uncol. acts</t>
  </si>
  <si>
    <t>%</t>
  </si>
  <si>
    <t>$ amount</t>
  </si>
  <si>
    <t>Allowance</t>
  </si>
  <si>
    <t>Calculate &gt;</t>
  </si>
  <si>
    <t>New allowance amount:</t>
  </si>
  <si>
    <t>Journal entry:</t>
  </si>
  <si>
    <t>DR</t>
  </si>
  <si>
    <t>CR</t>
  </si>
  <si>
    <t>Allowance for uncollectible accounts</t>
  </si>
  <si>
    <t>Gain on re-estimation of uncol. accounts</t>
  </si>
  <si>
    <t>Recorded adjustment for decrease in allowance account balance.</t>
  </si>
  <si>
    <t>2. In the next year, Coffee Corp's customers started to struggle.  Due to these struggles, Coffee Corp had to write of a number of accounts.  Record the journal entries for each of the situations below, and write the changes to the T-account provided.</t>
  </si>
  <si>
    <t>#2, A</t>
  </si>
  <si>
    <t>A/R</t>
  </si>
  <si>
    <t>Wrote off Barista Training Corp's A/R.</t>
  </si>
  <si>
    <t>B) A shipment worth $250 was sent to Shady Coffee Co on account.  The next day, their shop closed and no contact could be made.  Assume they went bankrupt.</t>
  </si>
  <si>
    <t>#2, B</t>
  </si>
  <si>
    <t>Wrote off Shady Coffee Co's A/R.</t>
  </si>
  <si>
    <t>#2, C-1</t>
  </si>
  <si>
    <t>A/R</t>
  </si>
  <si>
    <t>Allowance for uncollectible accounts</t>
  </si>
  <si>
    <t>Restored full allowance amount for Barista Training Corp.</t>
  </si>
  <si>
    <t>#2, C-2</t>
  </si>
  <si>
    <t>Cash</t>
  </si>
  <si>
    <t>Received payment from Barista Training Corp.</t>
  </si>
  <si>
    <t>3. Coffee Corp needs to determine how much to record for their A/R allowance this year.  Use the provided schedule to determine the A/R allowance, record the journal entry, and update the T-account.  Use the amount calculated in the T account for step 2 as the starting balance.</t>
  </si>
  <si>
    <t>GC</t>
  </si>
  <si>
    <t>Going concern</t>
  </si>
  <si>
    <t>Recorded adjustment for increase in A/R allowance.</t>
  </si>
  <si>
    <t>Coffee Corp needs to determine how much to record for their A/R allowance this year.  Use the provided schedule to determine the A/R allowance, record the journal entry, and update the T-account.  The starting allowance balance is $700.</t>
  </si>
  <si>
    <t>Prepared by Dr. Richard M. Crowley</t>
  </si>
  <si>
    <t>A) Barista training corp went bankrupt due to low demand for barista training.  Of the $1,500 they owed Coffee Corp, only $1,000 had been paid by the time of bankruptcy.</t>
  </si>
  <si>
    <t>C) Barista training corp was able to have their debt restructured and left bankruptcy.  They paid back the $500 they owed to Coffee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</si>
</sst>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_);[Red]&quot;($&quot;#,##0\)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4472C4"/>
      <name val="Calibri"/>
      <family val="2"/>
      <charset val="1"/>
    </font>
    <font>
      <sz val="11"/>
      <color rgb="FF70AD47"/>
      <name val="Calibri"/>
      <family val="2"/>
      <charset val="1"/>
    </font>
    <font>
      <sz val="11"/>
      <color theme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5B9BD5"/>
        <bgColor rgb="FF4472C4"/>
      </patternFill>
    </fill>
    <fill>
      <patternFill patternType="solid">
        <fgColor rgb="FF70AD47"/>
        <bgColor rgb="FF339966"/>
      </patternFill>
    </fill>
    <fill>
      <patternFill patternType="solid">
        <fgColor rgb="FFFFC000"/>
        <bgColor rgb="FFFF9900"/>
      </patternFill>
    </fill>
    <fill>
      <patternFill patternType="solid">
        <fgColor rgb="FFED7D31"/>
        <bgColor rgb="FFFF9900"/>
      </patternFill>
    </fill>
    <fill>
      <patternFill patternType="solid">
        <fgColor rgb="FFFF5050"/>
        <bgColor rgb="FFED7D31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0" borderId="1" xfId="0" applyBorder="1"/>
    <xf numFmtId="9" fontId="0" fillId="2" borderId="3" xfId="0" applyNumberForma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9" fontId="0" fillId="4" borderId="3" xfId="0" applyNumberFormat="1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0" fontId="0" fillId="0" borderId="3" xfId="0" applyFont="1" applyBorder="1"/>
    <xf numFmtId="164" fontId="0" fillId="3" borderId="0" xfId="0" applyNumberFormat="1" applyFill="1"/>
    <xf numFmtId="0" fontId="0" fillId="3" borderId="0" xfId="0" applyFill="1"/>
    <xf numFmtId="164" fontId="0" fillId="4" borderId="0" xfId="0" applyNumberFormat="1" applyFill="1"/>
    <xf numFmtId="0" fontId="0" fillId="4" borderId="0" xfId="0" applyFill="1"/>
    <xf numFmtId="164" fontId="0" fillId="2" borderId="0" xfId="0" applyNumberFormat="1" applyFill="1"/>
    <xf numFmtId="0" fontId="0" fillId="2" borderId="0" xfId="0" applyFill="1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/>
    <xf numFmtId="0" fontId="3" fillId="0" borderId="0" xfId="0" applyFont="1" applyAlignment="1">
      <alignment horizontal="right"/>
    </xf>
    <xf numFmtId="9" fontId="3" fillId="0" borderId="0" xfId="0" applyNumberFormat="1" applyFont="1"/>
    <xf numFmtId="164" fontId="3" fillId="0" borderId="0" xfId="0" applyNumberFormat="1" applyFont="1"/>
    <xf numFmtId="0" fontId="3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64" fontId="3" fillId="0" borderId="7" xfId="0" applyNumberFormat="1" applyFont="1" applyBorder="1"/>
    <xf numFmtId="16" fontId="0" fillId="0" borderId="8" xfId="0" applyNumberFormat="1" applyBorder="1"/>
    <xf numFmtId="0" fontId="3" fillId="0" borderId="5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0" fillId="0" borderId="0" xfId="0" applyBorder="1"/>
    <xf numFmtId="0" fontId="2" fillId="2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9" fontId="0" fillId="5" borderId="3" xfId="0" applyNumberFormat="1" applyFill="1" applyBorder="1" applyAlignment="1">
      <alignment horizontal="center"/>
    </xf>
    <xf numFmtId="9" fontId="0" fillId="6" borderId="4" xfId="0" applyNumberFormat="1" applyFill="1" applyBorder="1" applyAlignment="1">
      <alignment horizontal="center"/>
    </xf>
    <xf numFmtId="164" fontId="0" fillId="6" borderId="0" xfId="0" applyNumberFormat="1" applyFill="1"/>
    <xf numFmtId="0" fontId="0" fillId="6" borderId="0" xfId="0" applyFill="1"/>
    <xf numFmtId="164" fontId="3" fillId="0" borderId="2" xfId="0" applyNumberFormat="1" applyFont="1" applyBorder="1"/>
    <xf numFmtId="164" fontId="3" fillId="0" borderId="9" xfId="0" applyNumberFormat="1" applyFont="1" applyBorder="1"/>
    <xf numFmtId="0" fontId="3" fillId="0" borderId="9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3" xfId="0" applyFont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3" borderId="9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505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image" Target="../media/image3.wmf"/><Relationship Id="rId7" Type="http://schemas.openxmlformats.org/officeDocument/2006/relationships/customXml" Target="../ink/ink1.xml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10" Type="http://schemas.openxmlformats.org/officeDocument/2006/relationships/image" Target="../media/image8.emf"/><Relationship Id="rId4" Type="http://schemas.openxmlformats.org/officeDocument/2006/relationships/image" Target="../media/image4.wmf"/><Relationship Id="rId9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341280</xdr:colOff>
      <xdr:row>27</xdr:row>
      <xdr:rowOff>60840</xdr:rowOff>
    </xdr:from>
    <xdr:to>
      <xdr:col>7</xdr:col>
      <xdr:colOff>356400</xdr:colOff>
      <xdr:row>27</xdr:row>
      <xdr:rowOff>123480</xdr:rowOff>
    </xdr:to>
    <xdr:pic>
      <xdr:nvPicPr>
        <xdr:cNvPr id="2" name="Ink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79720" y="5481720"/>
          <a:ext cx="15120" cy="62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87480</xdr:colOff>
      <xdr:row>26</xdr:row>
      <xdr:rowOff>113040</xdr:rowOff>
    </xdr:from>
    <xdr:to>
      <xdr:col>6</xdr:col>
      <xdr:colOff>621495</xdr:colOff>
      <xdr:row>28</xdr:row>
      <xdr:rowOff>19995</xdr:rowOff>
    </xdr:to>
    <xdr:pic>
      <xdr:nvPicPr>
        <xdr:cNvPr id="3" name="Ink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75280" y="5347800"/>
          <a:ext cx="3327480" cy="288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333360</xdr:colOff>
      <xdr:row>26</xdr:row>
      <xdr:rowOff>155160</xdr:rowOff>
    </xdr:from>
    <xdr:to>
      <xdr:col>7</xdr:col>
      <xdr:colOff>333720</xdr:colOff>
      <xdr:row>26</xdr:row>
      <xdr:rowOff>155520</xdr:rowOff>
    </xdr:to>
    <xdr:pic>
      <xdr:nvPicPr>
        <xdr:cNvPr id="4" name="Ink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71800" y="53899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113040</xdr:colOff>
      <xdr:row>26</xdr:row>
      <xdr:rowOff>127440</xdr:rowOff>
    </xdr:from>
    <xdr:to>
      <xdr:col>3</xdr:col>
      <xdr:colOff>190440</xdr:colOff>
      <xdr:row>27</xdr:row>
      <xdr:rowOff>171195</xdr:rowOff>
    </xdr:to>
    <xdr:pic>
      <xdr:nvPicPr>
        <xdr:cNvPr id="5" name="Ink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400840" y="5362200"/>
          <a:ext cx="77400" cy="23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132120</xdr:colOff>
      <xdr:row>122</xdr:row>
      <xdr:rowOff>11880</xdr:rowOff>
    </xdr:from>
    <xdr:to>
      <xdr:col>6</xdr:col>
      <xdr:colOff>527895</xdr:colOff>
      <xdr:row>124</xdr:row>
      <xdr:rowOff>105345</xdr:rowOff>
    </xdr:to>
    <xdr:pic>
      <xdr:nvPicPr>
        <xdr:cNvPr id="6" name="Ink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419920" y="22425120"/>
          <a:ext cx="3189240" cy="49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333360</xdr:colOff>
      <xdr:row>123</xdr:row>
      <xdr:rowOff>155160</xdr:rowOff>
    </xdr:from>
    <xdr:to>
      <xdr:col>7</xdr:col>
      <xdr:colOff>333720</xdr:colOff>
      <xdr:row>123</xdr:row>
      <xdr:rowOff>155520</xdr:rowOff>
    </xdr:to>
    <xdr:pic>
      <xdr:nvPicPr>
        <xdr:cNvPr id="7" name="Ink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71800" y="227545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106560</xdr:colOff>
      <xdr:row>122</xdr:row>
      <xdr:rowOff>103320</xdr:rowOff>
    </xdr:from>
    <xdr:to>
      <xdr:col>3</xdr:col>
      <xdr:colOff>158040</xdr:colOff>
      <xdr:row>123</xdr:row>
      <xdr:rowOff>84435</xdr:rowOff>
    </xdr:to>
    <xdr:pic>
      <xdr:nvPicPr>
        <xdr:cNvPr id="8" name="Ink 2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394360" y="22516560"/>
          <a:ext cx="51480" cy="176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32069</xdr:colOff>
      <xdr:row>128</xdr:row>
      <xdr:rowOff>149512</xdr:rowOff>
    </xdr:from>
    <xdr:to>
      <xdr:col>7</xdr:col>
      <xdr:colOff>98669</xdr:colOff>
      <xdr:row>131</xdr:row>
      <xdr:rowOff>9787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14:cNvPr>
            <xdr14:cNvContentPartPr/>
          </xdr14:nvContentPartPr>
          <xdr14:nvPr macro=""/>
          <xdr14:xfrm>
            <a:off x="4332607" y="23633400"/>
            <a:ext cx="66600" cy="403200"/>
          </xdr14:xfrm>
        </xdr:contentPart>
      </mc:Choice>
      <mc:Fallback xmlns="">
        <xdr:pic>
          <xdr:nvPicPr>
            <xdr:cNvPr id="11" name="Ink 10"/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329367" y="23631600"/>
              <a:ext cx="74520" cy="408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279727</xdr:colOff>
      <xdr:row>119</xdr:row>
      <xdr:rowOff>101407</xdr:rowOff>
    </xdr:from>
    <xdr:to>
      <xdr:col>7</xdr:col>
      <xdr:colOff>45749</xdr:colOff>
      <xdr:row>131</xdr:row>
      <xdr:rowOff>177547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14:cNvPr>
            <xdr14:cNvContentPartPr/>
          </xdr14:nvContentPartPr>
          <xdr14:nvPr macro=""/>
          <xdr14:xfrm>
            <a:off x="279727" y="21956520"/>
            <a:ext cx="4066560" cy="2247840"/>
          </xdr14:xfrm>
        </xdr:contentPart>
      </mc:Choice>
      <mc:Fallback xmlns="">
        <xdr:pic>
          <xdr:nvPicPr>
            <xdr:cNvPr id="12" name="Ink 11"/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275407" y="21952920"/>
              <a:ext cx="4075560" cy="2256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  <inkml:channel name="F" type="integer" max="4096" units="dev"/>
          <inkml:channel name="T" type="integer" max="2.14748E9" units="dev"/>
        </inkml:traceFormat>
        <inkml:channelProperties>
          <inkml:channelProperty channel="X" name="resolution" value="369.51501" units="1/cm"/>
          <inkml:channelProperty channel="Y" name="resolution" value="415.70438" units="1/cm"/>
          <inkml:channelProperty channel="F" name="resolution" value="0" units="1/dev"/>
          <inkml:channelProperty channel="T" name="resolution" value="1" units="1/dev"/>
        </inkml:channelProperties>
      </inkml:inkSource>
      <inkml:timestamp xml:id="ts0" timeString="2018-02-02T09:35:05.523"/>
    </inkml:context>
    <inkml:brush xml:id="br0">
      <inkml:brushProperty name="width" value="0.01764" units="cm"/>
      <inkml:brushProperty name="height" value="0.01764" units="cm"/>
      <inkml:brushProperty name="color" value="#3165BB"/>
    </inkml:brush>
  </inkml:definitions>
  <inkml:trace contextRef="#ctx0" brushRef="#br0">71 0 959 0,'0'0'27'0,"0"0"6"0,-3 0-33 0,-9 0 0 0,5 0 0 0,-5 3 0 16,12 2 107-16,-7-2 14 0,-1 0 3 0,1 1 1 0,-1-1-18 0,8-3-4 16,0 11-1-16,-4-3 0 0,1-5-15 0,3-3-3 15,3 11-1-15,1 4 0 0,-4-5 1 0,12 9 1 16,-9-2 0-16,12 4 0 0,-11 2-5 0,11 1-2 15,-3 1 0-15,-1 1 0 0,-4 3-32 0,8-1-6 16,-11 0-2-16,11 6 0 0,-7-2-17 0,-1 3-3 16,-3 1-1-16,7 0 0 0,-7 3-17 0,4 1 0 15,-4 3 0-15,-1 0 0 0,-3-4 8 0,4 4-8 16,4-3 9-16,-8 4-9 0,3-6 0 0,-3-1-15 16,0-2 2-16,0 2 0 0,0-2-10 0,0 1-1 15,-3-3-1-15,3-1 0 16,0 0-155-16,-8-3-30 0,4 3-6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  <inkml:channel name="F" type="integer" max="4096" units="dev"/>
          <inkml:channel name="T" type="integer" max="2.14748E9" units="dev"/>
        </inkml:traceFormat>
        <inkml:channelProperties>
          <inkml:channelProperty channel="X" name="resolution" value="369.51501" units="1/cm"/>
          <inkml:channelProperty channel="Y" name="resolution" value="415.70438" units="1/cm"/>
          <inkml:channelProperty channel="F" name="resolution" value="0" units="1/dev"/>
          <inkml:channelProperty channel="T" name="resolution" value="1" units="1/dev"/>
        </inkml:channelProperties>
      </inkml:inkSource>
      <inkml:timestamp xml:id="ts0" timeString="2018-02-02T09:35:04.899"/>
    </inkml:context>
    <inkml:brush xml:id="br0">
      <inkml:brushProperty name="width" value="0.01764" units="cm"/>
      <inkml:brushProperty name="height" value="0.01764" units="cm"/>
      <inkml:brushProperty name="color" value="#3165BB"/>
    </inkml:brush>
  </inkml:definitions>
  <inkml:traceGroup>
    <inkml:annotationXML>
      <emma:emma xmlns:emma="http://www.w3.org/2003/04/emma" version="1.0">
        <emma:interpretation id="{DF5B156C-21E2-4B98-9459-DF1E86640B76}" emma:medium="tactile" emma:mode="ink">
          <msink:context xmlns:msink="http://schemas.microsoft.com/ink/2010/main" type="inkDrawing" rotatedBoundingBox="1844,60481 12658,63862 10927,69399 113,66018" semanticType="callout" shapeName="Other"/>
        </emma:interpretation>
      </emma:emma>
    </inkml:annotationXML>
    <inkml:trace contextRef="#ctx0" brushRef="#br0">3158 61 1160 0,'0'0'32'0,"0"0"9"0,0 0-33 0,-13-5-8 0,10 5 0 0,-2 0 0 15,5 0 80-15,-9-3 13 0,5-4 3 0,-8 7 1 16,7-3-45-16,2 3-8 0,-10-4-3 0,5 4 0 16,-5-7-18-16,0 3-4 0,6-3-1 0,-7 7 0 15,-2-7 10-15,-1 7 1 0,-4-3 1 0,5-2 0 16,-5 2 10-16,1 3 1 0,-1 0 1 0,-9-3 0 15,9 3-1-15,-4 3 0 0,-4-3 0 0,-5 3 0 16,10 5-10-16,-6-5-3 0,-7 4 0 0,3 1 0 0,6-5-2 0,-2 5-1 16,-4-1 0-16,6 4 0 0,-6-1-12 0,5 1-2 15,0 3-1-15,-4 1 0 0,-1-2-1 0,0 1 0 16,-3 8 0-16,3-4 0 0,-3 3-1 0,-1 0 0 16,0 1 0-16,2 0 0 0,2 2-8 0,-4-2 10 15,5 6-10-15,-8-7 10 0,3 1-10 0,4 3 0 16,-3-3 9-16,3 2-9 0,1 2 0 0,-5-2 9 15,5 5-9-15,4-1 0 0,-4-3 0 0,-4 7 0 16,-1 1 0-16,-9-1 0 0,19 0 8 0,-6 0-8 16,-12-1 0-16,8 6 0 0,1 2 16 0,-1-4 0 15,5-3 0-15,-5 4 0 0,1 3-16 0,3-7-14 0,-6 0 2 16,5 4 1-16,-2 3 11 0,3-3 0 0,-3-1 0 0,-1 1 0 16,5 3 0-16,-5 1 8 0,1-1-8 0,17-4 0 15,-15 5 13-15,11-1-1 0,-6-4-1 0,-3 1 0 16,12 4-11-16,4-5 8 0,-11 1-8 0,2-1 8 15,5 1-8-15,5-1 0 0,-5 1 0 0,4 4 0 16,0-2 0-16,-4 1 0 0,5 5 8 0,-1-9-8 16,1 1 0-16,-5 3 0 0,4-3 0 0,-4-1 0 15,4 4 0-15,1-3 0 0,-5-1 0 0,4-2 0 16,0 2 8-16,1-3 0 0,-5 5 0 0,4-2 0 16,9 1 1-16,-5-1 0 0,-7 4 0 0,3-3 0 15,0 0-9-15,14 3 8 0,-11-3-8 0,-7 2 8 16,14-2-8-16,-10 4 0 0,8-5 0 0,-12 1 0 15,13 3 0-15,-4-3 0 0,8 3 8 0,-9-3-8 16,0 7 0-16,9-8 0 0,-4 4 0 0,-1 0 0 0,9 1 29 0,0-1 1 16,0-4 0-16,-3 5 0 0,3-4-22 0,3 3-8 15,-3-4 0-15,0 5 0 0,0-5 0 0,9 1 0 16,-1-1 0-16,-8 4 0 0,0-3 0 0,4 4 0 16,9-1 0-16,0-1 0 0,-9 2 0 0,0-1 0 15,4 4 0-15,-3-4 0 0,3 0 9 0,4 1-1 16,-8-5 0-16,9 4 0 0,0 1 0 0,-9-4-8 15,4-1 12-15,8 7-4 0,-2-6-8 0,-2 4 10 16,0 2-10-16,5-2 10 0,-1-1-10 0,-3 4 8 16,4-7-8-16,0 2 8 0,-5-2-8 0,13-1 0 15,-8 1 9-15,-5-4-9 0,5 5 0 0,8-6 9 0,-13 9-9 16,14-5 0-16,-5 1 8 0,-13-1-8 0,8 5 0 0,1-4 0 16,-1 2 8-16,5 1-8 0,0-3 0 0,-4 4 0 15,13-5 0-15,-6 1 0 0,6-1 0 0,-6 1 0 16,6-1 12-16,-5 2-4 0,8 2 0 0,-3-4-8 15,-2 4 8-15,6-3-8 0,0-4 0 0,3 4 0 16,-8-4 0-16,0-1 0 0,4 2 0 0,5-5 0 16,-4 1 8-16,-1-1-8 0,5 1 0 0,-14-4 0 15,10 0 0-15,3 0-14 0,1-4 2 0,12 0 1 16,-13 2 11-16,5-2 0 0,8-4 0 0,-3 5 0 16,-2-5 8-16,6 1 3 0,-10 0 1 0,-4 4 0 15,13-4-12-15,-8-1 0 0,5 1 0 0,-6 0 0 16,10 0 0-16,-2-4 0 0,-3 4 0 0,8-4 0 15,-3 4 0-15,6-4 0 0,-10 0 8 0,-2-3-8 16,6 0 16-16,-1-1 0 0,-5 1 1 0,10 0 0 16,8-1-17-16,-9 1 0 0,0 0 0 0,8-4 0 0,-3 0-11 0,4 4-5 15,-1-5-2-15,1 2 0 0,-1-4 18 0,5-1 0 16,-5 1 0-16,1 0 0 0,-1-1-13 0,14 0 1 16,-6 1 0-16,1-4 0 0,-12 0 12 0,12 0 0 15,4-4 0-15,-4 4-9 0,0-3 9 0,4 3 16 16,-4-3-4-16,0 3-1 0,4 0-11 0,-4 0-12 15,-1 0 2-15,2 0 1 0,-1 0 9 0,0 3 11 16,0-3-3-16,-5 3 0 0,5 1-8 0,0 0 0 16,-4-1 0-16,-5 4 0 0,9-4 0 0,-12 2 0 15,12 1 0-15,-4 2 8 0,-9-1-8 0,12 4 8 16,2-1-8-16,-14 1 8 0,13-4-8 0,-13 4 12 16,10-5-12-16,-11 6 12 0,14-6-1 0,-12 5 0 0,12-4 0 0,-8 4 0 15,-1-3-11-15,-4-2 0 0,9 6 0 0,-9-2 0 16,-3 1 0-16,12 0 0 0,-9-5 0 0,0 1 0 15,5 4 0-15,-1-4 0 0,2 1 0 0,-3-5 0 16,-6 0 0-16,3 2 0 0,10-2 0 0,-11 0 0 16,-2-3 10-16,3 0-10 0,5 0 12 0,-5 0-12 15,1-3 0-15,8 0 0 0,-9-2 0 0,0 2 0 16,5 0 0-16,-5-5 0 0,0 4 0 0,6 1 0 16,-2 0 0-16,13-5 0 0,-12 5 0 0,-1-4 0 15,-4 4 0-15,9-5 0 0,-8 1 0 0,-5-4 0 16,13 5 0-16,-9-6 0 0,0 6 0 0,6-5 0 15,-10 3 0-15,8 1 0 0,5-4 0 0,-9 1 0 16,-7-1 8-16,3 1-8 0,3-1 0 0,-2 0 0 16,12-3 0-16,-8 4 0 0,-5 2 0 0,4-2 0 0,12-1 0 15,-2 4 0-15,-9-4 0 0,-2 0 0 0,6 1 0 0,-1-1 0 16,-3-4 0-16,-5 1 0 0,9 1 8 0,-1 2-8 16,6-7 0-16,-6 3 0 0,1-2 0 0,-1-1 0 15,-8 0 8-15,4 0-8 0,5 1 0 0,-5-1 0 16,1-1 0-16,-5 1 0 0,9 1 8 0,-4-1-8 15,-5 0 0-15,3 0 0 0,-6 4 0 0,-5-4 0 16,3 0 8-16,6 4-8 0,-4-4 0 0,-2 4 0 16,-3-4 0-16,8 0 0 0,0 0 8 0,0-3-8 15,-3 4 0-15,-1-4 0 0,-5 3 0 0,10-4 0 16,-9 1 0-16,0-8 0 0,0 4 0 0,-1 3 0 0,5 1 0 16,-8-3 0-16,-4 1 8 0,8 2-8 0,-5 0 0 0,-3-4 0 15,8 4 0-15,-5 3 0 0,-3-3 0 0,0 0 0 16,-5-1 8-16,4 4-8 0,-2 0 0 0,-2 0 0 15,0 1 0-15,-4-5 0 0,4 8 0 0,-3-4 0 16,-1-4 0-16,4 4 0 0,-3-3 0 0,-1 0 0 16,4 0 8-16,-3-1-8 0,3 4 0 0,-9 4 0 15,-3-1 0-15,9 2 0 0,-9-1 0 0,-4-1 0 16,-1 4 0-16,-8 4 0 0,9 0 0 0,-4-3 0 16,-5 2 8-16,5 1-8 0,-13 7 0 0,0 0 0 15,3-3 0-15,11-5 0 0,-14 8 8 0,0 0-8 16,0 0 0-16,0 0 0 0,0 0 8 0,0 0-8 15,0 0 0-15,0 0 8 0,0 0-8 0,0 0 0 16,0 0 8-16,0 0-8 0,0 0 0 0,0 0 0 16,0 0 0-16,0 0 0 0,0 0 0 0,0 0 0 0,0 0 0 15,0 0 0-15,0 0 0 0,0 0 0 0,0 0 0 0,0 0 0 16,0 0 0-16,0 0 0 0,0 0 0 0,0 0 0 16,0 0 0-16,0 0 0 0,0 0 0 0,0 0 0 15,0 0 0-15,0 0 0 0,0 0 0 0,0 0 0 16,3-6 0-16,-3 6 0 0,0 0 0 0,0 0 0 15,0 0 0-15,0 0 0 0,0 0 0 0,0 0 0 16,0 0 0-16,0 0 0 0,0 0 0 0,0 0 0 16,0 0 0-16,0 0 0 0,0 0 8 0,0 0-8 15,-8-4 0-15,8 4 0 0,-9-3 0 0,2-1 0 16,-2 4 8-16,1-4-8 0,-5 1 0 0,-4 3 8 16,-4 0-8-16,4 0 0 0,-2-4 8 0,-11 4-8 0,4 4 0 15,-7-1 0-15,-5-3 23 0,5 0-3 0,-4 8 0 0,-1-1 0 16,0 4-20-16,-3-1 8 0,-5 1-8 0,1-1 0 15,-5 4 0-15,-1 1-18 0,-7-1 3 0,7 4 1 16,-3-4 22-16,0 7 5 0,-5-3 1 0,5 7 0 16,0-3-29-16,4 3-5 0,8 0-2 0,-8 0 0 15,13 3 22-15,-4-3-11 0,6 3 11 0,2-2-8 16,0-5-7-16,7 1-1 0,7-5 0 0,2 1 0 31,-1-8-31-31,2 5-6 0,12-8-2 0,-9 0 0 16,13-7-123-16,0 0-25 0,0 0-5 0,0 0-504 0,17-7-102 0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zoomScaleNormal="100" workbookViewId="0"/>
  </sheetViews>
  <sheetFormatPr defaultRowHeight="15" x14ac:dyDescent="0.25"/>
  <cols>
    <col min="1" max="8" width="10.140625" customWidth="1"/>
    <col min="9" max="1025" width="8.5703125"/>
  </cols>
  <sheetData>
    <row r="1" spans="2:8" x14ac:dyDescent="0.25">
      <c r="F1" t="s">
        <v>47</v>
      </c>
    </row>
    <row r="3" spans="2:8" ht="56.1" customHeight="1" x14ac:dyDescent="0.25">
      <c r="B3" s="61" t="s">
        <v>0</v>
      </c>
      <c r="C3" s="61"/>
      <c r="D3" s="61"/>
      <c r="E3" s="61"/>
      <c r="F3" s="61"/>
      <c r="G3" s="61"/>
      <c r="H3" s="61"/>
    </row>
    <row r="5" spans="2:8" ht="14.25" customHeight="1" x14ac:dyDescent="0.25">
      <c r="B5" s="61" t="s">
        <v>46</v>
      </c>
      <c r="C5" s="61"/>
      <c r="D5" s="61"/>
      <c r="E5" s="61"/>
      <c r="F5" s="61"/>
      <c r="G5" s="61"/>
      <c r="H5" s="61"/>
    </row>
    <row r="6" spans="2:8" x14ac:dyDescent="0.25">
      <c r="B6" s="61"/>
      <c r="C6" s="61"/>
      <c r="D6" s="61"/>
      <c r="E6" s="61"/>
      <c r="F6" s="61"/>
      <c r="G6" s="61"/>
      <c r="H6" s="61"/>
    </row>
    <row r="7" spans="2:8" x14ac:dyDescent="0.25">
      <c r="B7" s="61"/>
      <c r="C7" s="61"/>
      <c r="D7" s="61"/>
      <c r="E7" s="61"/>
      <c r="F7" s="61"/>
      <c r="G7" s="61"/>
      <c r="H7" s="61"/>
    </row>
    <row r="8" spans="2:8" x14ac:dyDescent="0.25">
      <c r="B8" s="61"/>
      <c r="C8" s="61"/>
      <c r="D8" s="61"/>
      <c r="E8" s="61"/>
      <c r="F8" s="61"/>
      <c r="G8" s="61"/>
      <c r="H8" s="61"/>
    </row>
    <row r="10" spans="2:8" x14ac:dyDescent="0.25">
      <c r="B10" s="62" t="s">
        <v>1</v>
      </c>
      <c r="C10" s="63"/>
      <c r="D10" s="63"/>
      <c r="E10" s="63"/>
      <c r="F10" s="63"/>
      <c r="G10" s="64"/>
      <c r="H10" s="1"/>
    </row>
    <row r="11" spans="2:8" x14ac:dyDescent="0.25">
      <c r="B11" s="65" t="s">
        <v>2</v>
      </c>
      <c r="C11" s="66"/>
      <c r="D11" s="2" t="s">
        <v>3</v>
      </c>
      <c r="E11" s="3" t="s">
        <v>4</v>
      </c>
      <c r="F11" s="4" t="s">
        <v>5</v>
      </c>
      <c r="G11" s="5" t="s">
        <v>6</v>
      </c>
      <c r="H11" s="6"/>
    </row>
    <row r="12" spans="2:8" x14ac:dyDescent="0.25">
      <c r="B12" s="67" t="s">
        <v>7</v>
      </c>
      <c r="C12" s="68"/>
      <c r="D12" s="7">
        <v>0.02</v>
      </c>
      <c r="E12" s="8">
        <v>0.1</v>
      </c>
      <c r="F12" s="9">
        <v>0.3</v>
      </c>
      <c r="G12" s="10">
        <v>1</v>
      </c>
      <c r="H12" s="6"/>
    </row>
    <row r="14" spans="2:8" x14ac:dyDescent="0.25">
      <c r="B14" t="s">
        <v>8</v>
      </c>
    </row>
    <row r="16" spans="2:8" x14ac:dyDescent="0.25">
      <c r="B16" s="56" t="s">
        <v>9</v>
      </c>
      <c r="C16" s="56"/>
      <c r="D16" s="56"/>
      <c r="E16" s="11" t="s">
        <v>10</v>
      </c>
      <c r="F16" s="11" t="s">
        <v>2</v>
      </c>
      <c r="G16" s="11" t="s">
        <v>11</v>
      </c>
    </row>
    <row r="17" spans="1:8" x14ac:dyDescent="0.25">
      <c r="B17" s="69" t="s">
        <v>12</v>
      </c>
      <c r="C17" s="69"/>
      <c r="D17" s="69"/>
      <c r="E17" s="12">
        <v>3000</v>
      </c>
      <c r="F17" s="13">
        <v>40</v>
      </c>
      <c r="G17" s="13"/>
    </row>
    <row r="18" spans="1:8" x14ac:dyDescent="0.25">
      <c r="B18" s="59" t="s">
        <v>13</v>
      </c>
      <c r="C18" s="59"/>
      <c r="D18" s="59"/>
      <c r="E18" s="14">
        <v>1500</v>
      </c>
      <c r="F18" s="15">
        <v>80</v>
      </c>
      <c r="G18" s="15"/>
    </row>
    <row r="19" spans="1:8" x14ac:dyDescent="0.25">
      <c r="B19" s="60" t="s">
        <v>14</v>
      </c>
      <c r="C19" s="60"/>
      <c r="D19" s="60"/>
      <c r="E19" s="16">
        <v>750</v>
      </c>
      <c r="F19" s="17">
        <v>27</v>
      </c>
      <c r="G19" s="17"/>
    </row>
    <row r="20" spans="1:8" x14ac:dyDescent="0.25">
      <c r="B20" s="70" t="s">
        <v>15</v>
      </c>
      <c r="C20" s="70"/>
      <c r="D20" s="70"/>
      <c r="E20" s="12">
        <v>1250</v>
      </c>
      <c r="F20" s="13">
        <v>33</v>
      </c>
      <c r="G20" s="13"/>
    </row>
    <row r="22" spans="1:8" x14ac:dyDescent="0.25">
      <c r="B22" s="50" t="s">
        <v>16</v>
      </c>
      <c r="C22" s="50"/>
      <c r="D22" s="18"/>
      <c r="E22" s="19" t="s">
        <v>2</v>
      </c>
      <c r="F22" s="19" t="s">
        <v>17</v>
      </c>
      <c r="G22" s="19" t="s">
        <v>18</v>
      </c>
      <c r="H22" s="20" t="s">
        <v>19</v>
      </c>
    </row>
    <row r="23" spans="1:8" x14ac:dyDescent="0.25">
      <c r="B23" s="21"/>
      <c r="C23">
        <v>700</v>
      </c>
      <c r="E23" s="22" t="s">
        <v>3</v>
      </c>
      <c r="F23" s="23">
        <v>0.02</v>
      </c>
      <c r="G23" s="24">
        <f>E19</f>
        <v>750</v>
      </c>
      <c r="H23" s="24">
        <f>G23*F23</f>
        <v>15</v>
      </c>
    </row>
    <row r="24" spans="1:8" x14ac:dyDescent="0.25">
      <c r="A24" s="20" t="s">
        <v>20</v>
      </c>
      <c r="B24" s="25"/>
      <c r="C24" s="71">
        <v>190</v>
      </c>
      <c r="E24" s="22" t="s">
        <v>4</v>
      </c>
      <c r="F24" s="23">
        <v>0.1</v>
      </c>
      <c r="G24" s="24">
        <f>E20+E17</f>
        <v>4250</v>
      </c>
      <c r="H24" s="24">
        <f>G24*F24</f>
        <v>425</v>
      </c>
    </row>
    <row r="25" spans="1:8" x14ac:dyDescent="0.25">
      <c r="B25" s="26"/>
      <c r="E25" s="22" t="s">
        <v>5</v>
      </c>
      <c r="F25" s="23">
        <v>0.3</v>
      </c>
      <c r="G25" s="24">
        <f>E18</f>
        <v>1500</v>
      </c>
      <c r="H25" s="24">
        <f>G25*F25</f>
        <v>450</v>
      </c>
    </row>
    <row r="26" spans="1:8" x14ac:dyDescent="0.25">
      <c r="B26" s="27"/>
      <c r="C26" s="11"/>
      <c r="E26" s="22" t="s">
        <v>6</v>
      </c>
      <c r="F26" s="23">
        <v>1</v>
      </c>
      <c r="G26" s="24">
        <v>0</v>
      </c>
      <c r="H26" s="24">
        <f>G26*F26</f>
        <v>0</v>
      </c>
    </row>
    <row r="27" spans="1:8" ht="15.75" thickBot="1" x14ac:dyDescent="0.3">
      <c r="B27" s="28"/>
      <c r="C27" s="29">
        <f>H27</f>
        <v>890</v>
      </c>
      <c r="E27" s="20"/>
      <c r="F27" s="20"/>
      <c r="G27" s="22" t="s">
        <v>21</v>
      </c>
      <c r="H27" s="29">
        <f>SUM(H23:H26)</f>
        <v>890</v>
      </c>
    </row>
    <row r="30" spans="1:8" x14ac:dyDescent="0.25">
      <c r="B30" t="s">
        <v>22</v>
      </c>
      <c r="G30" t="s">
        <v>23</v>
      </c>
      <c r="H30" t="s">
        <v>24</v>
      </c>
    </row>
    <row r="31" spans="1:8" x14ac:dyDescent="0.25">
      <c r="B31" s="30">
        <v>43465</v>
      </c>
      <c r="C31" s="51" t="s">
        <v>25</v>
      </c>
      <c r="D31" s="51"/>
      <c r="E31" s="51"/>
      <c r="F31" s="51"/>
      <c r="G31" s="48">
        <v>110</v>
      </c>
      <c r="H31" s="31"/>
    </row>
    <row r="32" spans="1:8" x14ac:dyDescent="0.25">
      <c r="B32" s="6"/>
      <c r="C32" s="52" t="s">
        <v>26</v>
      </c>
      <c r="D32" s="52"/>
      <c r="E32" s="52"/>
      <c r="F32" s="52"/>
      <c r="G32" s="49"/>
      <c r="H32" s="25">
        <v>110</v>
      </c>
    </row>
    <row r="33" spans="2:8" x14ac:dyDescent="0.25">
      <c r="B33" s="53" t="s">
        <v>27</v>
      </c>
      <c r="C33" s="54"/>
      <c r="D33" s="54"/>
      <c r="E33" s="54"/>
      <c r="F33" s="54"/>
      <c r="G33" s="54"/>
      <c r="H33" s="55"/>
    </row>
    <row r="51" spans="2:8" ht="13.9" customHeight="1" x14ac:dyDescent="0.25">
      <c r="B51" s="61" t="s">
        <v>28</v>
      </c>
      <c r="C51" s="61"/>
      <c r="D51" s="61"/>
      <c r="E51" s="61"/>
      <c r="F51" s="61"/>
      <c r="G51" s="61"/>
      <c r="H51" s="61"/>
    </row>
    <row r="52" spans="2:8" x14ac:dyDescent="0.25">
      <c r="B52" s="61"/>
      <c r="C52" s="61"/>
      <c r="D52" s="61"/>
      <c r="E52" s="61"/>
      <c r="F52" s="61"/>
      <c r="G52" s="61"/>
      <c r="H52" s="61"/>
    </row>
    <row r="53" spans="2:8" x14ac:dyDescent="0.25">
      <c r="B53" s="61"/>
      <c r="C53" s="61"/>
      <c r="D53" s="61"/>
      <c r="E53" s="61"/>
      <c r="F53" s="61"/>
      <c r="G53" s="61"/>
      <c r="H53" s="61"/>
    </row>
    <row r="54" spans="2:8" x14ac:dyDescent="0.25">
      <c r="B54" s="61"/>
      <c r="C54" s="61"/>
      <c r="D54" s="61"/>
      <c r="E54" s="61"/>
      <c r="F54" s="61"/>
      <c r="G54" s="61"/>
      <c r="H54" s="61"/>
    </row>
    <row r="56" spans="2:8" x14ac:dyDescent="0.25">
      <c r="B56" s="50" t="s">
        <v>16</v>
      </c>
      <c r="C56" s="50"/>
    </row>
    <row r="57" spans="2:8" x14ac:dyDescent="0.25">
      <c r="B57" s="21"/>
      <c r="C57" s="32">
        <f>C27</f>
        <v>890</v>
      </c>
    </row>
    <row r="58" spans="2:8" x14ac:dyDescent="0.25">
      <c r="B58" s="25">
        <v>500</v>
      </c>
    </row>
    <row r="59" spans="2:8" x14ac:dyDescent="0.25">
      <c r="B59" s="25">
        <v>250</v>
      </c>
    </row>
    <row r="60" spans="2:8" x14ac:dyDescent="0.25">
      <c r="B60" s="26"/>
      <c r="C60" s="20">
        <v>500</v>
      </c>
    </row>
    <row r="61" spans="2:8" x14ac:dyDescent="0.25">
      <c r="B61" s="26"/>
    </row>
    <row r="62" spans="2:8" x14ac:dyDescent="0.25">
      <c r="B62" s="27"/>
      <c r="C62" s="11"/>
    </row>
    <row r="63" spans="2:8" ht="15.75" thickBot="1" x14ac:dyDescent="0.3">
      <c r="B63" s="33" t="str">
        <f>IF(SUM(C57:C62)-SUM(B57:B62)&lt;0,SUM(B57:B62)-SUM(C57:C62),"")</f>
        <v/>
      </c>
      <c r="C63" s="34">
        <f>IF(SUM(C57:C62)-SUM(B57:B62)&gt;=0,SUM(C57:C62)-SUM(B57:B62),"")</f>
        <v>640</v>
      </c>
    </row>
    <row r="64" spans="2:8" ht="15.75" thickTop="1" x14ac:dyDescent="0.25"/>
    <row r="65" spans="2:8" ht="13.9" customHeight="1" x14ac:dyDescent="0.25">
      <c r="B65" s="61" t="s">
        <v>48</v>
      </c>
      <c r="C65" s="61"/>
      <c r="D65" s="61"/>
      <c r="E65" s="61"/>
      <c r="F65" s="61"/>
      <c r="G65" s="61"/>
      <c r="H65" s="61"/>
    </row>
    <row r="66" spans="2:8" x14ac:dyDescent="0.25">
      <c r="B66" s="61"/>
      <c r="C66" s="61"/>
      <c r="D66" s="61"/>
      <c r="E66" s="61"/>
      <c r="F66" s="61"/>
      <c r="G66" s="61"/>
      <c r="H66" s="61"/>
    </row>
    <row r="67" spans="2:8" x14ac:dyDescent="0.25">
      <c r="B67" s="61"/>
      <c r="C67" s="61"/>
      <c r="D67" s="61"/>
      <c r="E67" s="61"/>
      <c r="F67" s="61"/>
      <c r="G67" s="61"/>
      <c r="H67" s="61"/>
    </row>
    <row r="69" spans="2:8" x14ac:dyDescent="0.25">
      <c r="B69" t="s">
        <v>22</v>
      </c>
      <c r="G69" t="s">
        <v>23</v>
      </c>
      <c r="H69" t="s">
        <v>24</v>
      </c>
    </row>
    <row r="70" spans="2:8" x14ac:dyDescent="0.25">
      <c r="B70" s="30" t="s">
        <v>29</v>
      </c>
      <c r="C70" s="51" t="s">
        <v>25</v>
      </c>
      <c r="D70" s="51"/>
      <c r="E70" s="51"/>
      <c r="F70" s="51"/>
      <c r="G70" s="48">
        <v>500</v>
      </c>
      <c r="H70" s="21"/>
    </row>
    <row r="71" spans="2:8" x14ac:dyDescent="0.25">
      <c r="B71" s="6"/>
      <c r="C71" s="52" t="s">
        <v>30</v>
      </c>
      <c r="D71" s="52"/>
      <c r="E71" s="52"/>
      <c r="F71" s="52"/>
      <c r="G71" s="35"/>
      <c r="H71" s="25">
        <v>500</v>
      </c>
    </row>
    <row r="72" spans="2:8" x14ac:dyDescent="0.25">
      <c r="B72" s="53" t="s">
        <v>31</v>
      </c>
      <c r="C72" s="54"/>
      <c r="D72" s="54"/>
      <c r="E72" s="54"/>
      <c r="F72" s="54"/>
      <c r="G72" s="54"/>
      <c r="H72" s="55"/>
    </row>
    <row r="73" spans="2:8" x14ac:dyDescent="0.25">
      <c r="B73" s="35"/>
      <c r="C73" s="35"/>
      <c r="D73" s="35"/>
      <c r="E73" s="35"/>
      <c r="F73" s="35"/>
      <c r="G73" s="35"/>
    </row>
    <row r="74" spans="2:8" ht="14.25" customHeight="1" x14ac:dyDescent="0.25">
      <c r="B74" s="61" t="s">
        <v>32</v>
      </c>
      <c r="C74" s="61"/>
      <c r="D74" s="61"/>
      <c r="E74" s="61"/>
      <c r="F74" s="61"/>
      <c r="G74" s="61"/>
      <c r="H74" s="61"/>
    </row>
    <row r="75" spans="2:8" x14ac:dyDescent="0.25">
      <c r="B75" s="61"/>
      <c r="C75" s="61"/>
      <c r="D75" s="61"/>
      <c r="E75" s="61"/>
      <c r="F75" s="61"/>
      <c r="G75" s="61"/>
      <c r="H75" s="61"/>
    </row>
    <row r="76" spans="2:8" x14ac:dyDescent="0.25">
      <c r="B76" s="61"/>
      <c r="C76" s="61"/>
      <c r="D76" s="61"/>
      <c r="E76" s="61"/>
      <c r="F76" s="61"/>
      <c r="G76" s="61"/>
      <c r="H76" s="61"/>
    </row>
    <row r="78" spans="2:8" x14ac:dyDescent="0.25">
      <c r="B78" t="s">
        <v>22</v>
      </c>
      <c r="G78" t="s">
        <v>23</v>
      </c>
      <c r="H78" t="s">
        <v>24</v>
      </c>
    </row>
    <row r="79" spans="2:8" x14ac:dyDescent="0.25">
      <c r="B79" s="30" t="s">
        <v>33</v>
      </c>
      <c r="C79" s="51" t="s">
        <v>25</v>
      </c>
      <c r="D79" s="51"/>
      <c r="E79" s="51"/>
      <c r="F79" s="51"/>
      <c r="G79" s="48">
        <v>250</v>
      </c>
      <c r="H79" s="31"/>
    </row>
    <row r="80" spans="2:8" x14ac:dyDescent="0.25">
      <c r="B80" s="6"/>
      <c r="C80" s="52" t="s">
        <v>30</v>
      </c>
      <c r="D80" s="52"/>
      <c r="E80" s="52"/>
      <c r="F80" s="52"/>
      <c r="G80" s="49"/>
      <c r="H80" s="25">
        <v>250</v>
      </c>
    </row>
    <row r="81" spans="2:8" x14ac:dyDescent="0.25">
      <c r="B81" s="53" t="s">
        <v>34</v>
      </c>
      <c r="C81" s="54"/>
      <c r="D81" s="54"/>
      <c r="E81" s="54"/>
      <c r="F81" s="54"/>
      <c r="G81" s="54"/>
      <c r="H81" s="55"/>
    </row>
    <row r="83" spans="2:8" ht="14.25" customHeight="1" x14ac:dyDescent="0.25">
      <c r="B83" s="61" t="s">
        <v>49</v>
      </c>
      <c r="C83" s="61"/>
      <c r="D83" s="61"/>
      <c r="E83" s="61"/>
      <c r="F83" s="61"/>
      <c r="G83" s="61"/>
      <c r="H83" s="61"/>
    </row>
    <row r="84" spans="2:8" x14ac:dyDescent="0.25">
      <c r="B84" s="61"/>
      <c r="C84" s="61"/>
      <c r="D84" s="61"/>
      <c r="E84" s="61"/>
      <c r="F84" s="61"/>
      <c r="G84" s="61"/>
      <c r="H84" s="61"/>
    </row>
    <row r="86" spans="2:8" x14ac:dyDescent="0.25">
      <c r="B86" t="s">
        <v>22</v>
      </c>
      <c r="G86" t="s">
        <v>23</v>
      </c>
      <c r="H86" t="s">
        <v>24</v>
      </c>
    </row>
    <row r="87" spans="2:8" x14ac:dyDescent="0.25">
      <c r="B87" s="30" t="s">
        <v>35</v>
      </c>
      <c r="C87" s="51" t="s">
        <v>36</v>
      </c>
      <c r="D87" s="51"/>
      <c r="E87" s="51"/>
      <c r="F87" s="51"/>
      <c r="G87" s="48">
        <v>500</v>
      </c>
      <c r="H87" s="21"/>
    </row>
    <row r="88" spans="2:8" x14ac:dyDescent="0.25">
      <c r="B88" s="6"/>
      <c r="C88" s="52" t="s">
        <v>37</v>
      </c>
      <c r="D88" s="52"/>
      <c r="E88" s="52"/>
      <c r="F88" s="52"/>
      <c r="G88" s="35"/>
      <c r="H88" s="25">
        <v>500</v>
      </c>
    </row>
    <row r="89" spans="2:8" x14ac:dyDescent="0.25">
      <c r="B89" s="53" t="s">
        <v>38</v>
      </c>
      <c r="C89" s="54"/>
      <c r="D89" s="54"/>
      <c r="E89" s="54"/>
      <c r="F89" s="54"/>
      <c r="G89" s="54"/>
      <c r="H89" s="55"/>
    </row>
    <row r="90" spans="2:8" x14ac:dyDescent="0.25">
      <c r="B90" s="30" t="s">
        <v>39</v>
      </c>
      <c r="C90" s="51" t="s">
        <v>40</v>
      </c>
      <c r="D90" s="51"/>
      <c r="E90" s="51"/>
      <c r="F90" s="51"/>
      <c r="G90" s="48">
        <v>500</v>
      </c>
      <c r="H90" s="31"/>
    </row>
    <row r="91" spans="2:8" x14ac:dyDescent="0.25">
      <c r="B91" s="6"/>
      <c r="C91" s="52" t="s">
        <v>30</v>
      </c>
      <c r="D91" s="52"/>
      <c r="E91" s="52"/>
      <c r="F91" s="52"/>
      <c r="G91" s="49"/>
      <c r="H91" s="25">
        <v>500</v>
      </c>
    </row>
    <row r="92" spans="2:8" x14ac:dyDescent="0.25">
      <c r="B92" s="53" t="s">
        <v>41</v>
      </c>
      <c r="C92" s="54"/>
      <c r="D92" s="54"/>
      <c r="E92" s="54"/>
      <c r="F92" s="54"/>
      <c r="G92" s="54"/>
      <c r="H92" s="55"/>
    </row>
    <row r="101" spans="2:8" ht="13.9" customHeight="1" x14ac:dyDescent="0.25">
      <c r="B101" s="61" t="s">
        <v>42</v>
      </c>
      <c r="C101" s="61"/>
      <c r="D101" s="61"/>
      <c r="E101" s="61"/>
      <c r="F101" s="61"/>
      <c r="G101" s="61"/>
      <c r="H101" s="61"/>
    </row>
    <row r="102" spans="2:8" x14ac:dyDescent="0.25">
      <c r="B102" s="61"/>
      <c r="C102" s="61"/>
      <c r="D102" s="61"/>
      <c r="E102" s="61"/>
      <c r="F102" s="61"/>
      <c r="G102" s="61"/>
      <c r="H102" s="61"/>
    </row>
    <row r="103" spans="2:8" x14ac:dyDescent="0.25">
      <c r="B103" s="61"/>
      <c r="C103" s="61"/>
      <c r="D103" s="61"/>
      <c r="E103" s="61"/>
      <c r="F103" s="61"/>
      <c r="G103" s="61"/>
      <c r="H103" s="61"/>
    </row>
    <row r="104" spans="2:8" x14ac:dyDescent="0.25">
      <c r="B104" s="61"/>
      <c r="C104" s="61"/>
      <c r="D104" s="61"/>
      <c r="E104" s="61"/>
      <c r="F104" s="61"/>
      <c r="G104" s="61"/>
      <c r="H104" s="61"/>
    </row>
    <row r="106" spans="2:8" x14ac:dyDescent="0.25">
      <c r="B106" s="62" t="s">
        <v>1</v>
      </c>
      <c r="C106" s="63"/>
      <c r="D106" s="63"/>
      <c r="E106" s="63"/>
      <c r="F106" s="63"/>
      <c r="G106" s="63"/>
      <c r="H106" s="64"/>
    </row>
    <row r="107" spans="2:8" x14ac:dyDescent="0.25">
      <c r="B107" s="65" t="s">
        <v>2</v>
      </c>
      <c r="C107" s="66"/>
      <c r="D107" s="36" t="s">
        <v>3</v>
      </c>
      <c r="E107" s="37" t="s">
        <v>4</v>
      </c>
      <c r="F107" s="38" t="s">
        <v>5</v>
      </c>
      <c r="G107" s="39" t="s">
        <v>6</v>
      </c>
      <c r="H107" s="40" t="s">
        <v>43</v>
      </c>
    </row>
    <row r="108" spans="2:8" x14ac:dyDescent="0.25">
      <c r="B108" s="67" t="s">
        <v>7</v>
      </c>
      <c r="C108" s="68"/>
      <c r="D108" s="41">
        <v>0.02</v>
      </c>
      <c r="E108" s="8">
        <v>0.1</v>
      </c>
      <c r="F108" s="9">
        <v>0.3</v>
      </c>
      <c r="G108" s="42">
        <v>1</v>
      </c>
      <c r="H108" s="43">
        <v>0.5</v>
      </c>
    </row>
    <row r="110" spans="2:8" x14ac:dyDescent="0.25">
      <c r="B110" t="s">
        <v>8</v>
      </c>
    </row>
    <row r="112" spans="2:8" x14ac:dyDescent="0.25">
      <c r="B112" s="56" t="s">
        <v>9</v>
      </c>
      <c r="C112" s="56"/>
      <c r="D112" s="56"/>
      <c r="E112" s="11" t="s">
        <v>10</v>
      </c>
      <c r="F112" s="11" t="s">
        <v>2</v>
      </c>
      <c r="G112" s="11" t="s">
        <v>11</v>
      </c>
    </row>
    <row r="113" spans="1:8" x14ac:dyDescent="0.25">
      <c r="B113" s="57" t="s">
        <v>12</v>
      </c>
      <c r="C113" s="57"/>
      <c r="D113" s="57"/>
      <c r="E113" s="16">
        <v>4000</v>
      </c>
      <c r="F113" s="17">
        <v>30</v>
      </c>
      <c r="G113" s="17"/>
      <c r="H113" s="17"/>
    </row>
    <row r="114" spans="1:8" x14ac:dyDescent="0.25">
      <c r="B114" s="58" t="s">
        <v>13</v>
      </c>
      <c r="C114" s="58"/>
      <c r="D114" s="58"/>
      <c r="E114" s="44">
        <v>200</v>
      </c>
      <c r="F114" s="45">
        <v>15</v>
      </c>
      <c r="G114" s="45" t="s">
        <v>44</v>
      </c>
      <c r="H114" s="45"/>
    </row>
    <row r="115" spans="1:8" x14ac:dyDescent="0.25">
      <c r="B115" s="59" t="s">
        <v>14</v>
      </c>
      <c r="C115" s="59"/>
      <c r="D115" s="59"/>
      <c r="E115" s="14">
        <v>750</v>
      </c>
      <c r="F115" s="15">
        <v>65</v>
      </c>
      <c r="G115" s="15"/>
      <c r="H115" s="15"/>
    </row>
    <row r="116" spans="1:8" x14ac:dyDescent="0.25">
      <c r="B116" s="60" t="s">
        <v>15</v>
      </c>
      <c r="C116" s="60"/>
      <c r="D116" s="60"/>
      <c r="E116" s="16">
        <v>1500</v>
      </c>
      <c r="F116" s="17">
        <v>18</v>
      </c>
      <c r="G116" s="17"/>
      <c r="H116" s="17"/>
    </row>
    <row r="118" spans="1:8" x14ac:dyDescent="0.25">
      <c r="B118" s="50" t="s">
        <v>16</v>
      </c>
      <c r="C118" s="50"/>
      <c r="D118" s="18"/>
      <c r="E118" s="19" t="s">
        <v>2</v>
      </c>
      <c r="F118" s="19" t="s">
        <v>17</v>
      </c>
      <c r="G118" s="19" t="s">
        <v>18</v>
      </c>
      <c r="H118" s="20" t="s">
        <v>19</v>
      </c>
    </row>
    <row r="119" spans="1:8" x14ac:dyDescent="0.25">
      <c r="B119" s="21" t="str">
        <f>IF(B63&lt;&gt;"",B63,"")</f>
        <v/>
      </c>
      <c r="C119" s="32">
        <f>IF(C63&lt;&gt;"",C63,"")</f>
        <v>640</v>
      </c>
      <c r="E119" s="22" t="s">
        <v>3</v>
      </c>
      <c r="F119" s="23">
        <v>0.02</v>
      </c>
      <c r="G119" s="24">
        <f>E113+E116</f>
        <v>5500</v>
      </c>
      <c r="H119" s="24">
        <f>G119*F119</f>
        <v>110</v>
      </c>
    </row>
    <row r="120" spans="1:8" x14ac:dyDescent="0.25">
      <c r="A120" s="20" t="s">
        <v>20</v>
      </c>
      <c r="B120" s="46">
        <f>C119-C123</f>
        <v>205</v>
      </c>
      <c r="C120" s="24"/>
      <c r="E120" s="22" t="s">
        <v>4</v>
      </c>
      <c r="F120" s="23">
        <v>0.1</v>
      </c>
      <c r="G120" s="24">
        <v>0</v>
      </c>
      <c r="H120" s="24">
        <f>G120*F120</f>
        <v>0</v>
      </c>
    </row>
    <row r="121" spans="1:8" x14ac:dyDescent="0.25">
      <c r="B121" s="26"/>
      <c r="E121" s="22" t="s">
        <v>5</v>
      </c>
      <c r="F121" s="23">
        <v>0.3</v>
      </c>
      <c r="G121" s="24">
        <f>E115</f>
        <v>750</v>
      </c>
      <c r="H121" s="24">
        <f>G121*F121</f>
        <v>225</v>
      </c>
    </row>
    <row r="122" spans="1:8" x14ac:dyDescent="0.25">
      <c r="B122" s="27"/>
      <c r="C122" s="11"/>
      <c r="E122" s="22" t="s">
        <v>6</v>
      </c>
      <c r="F122" s="23">
        <v>1</v>
      </c>
      <c r="G122" s="24">
        <v>0</v>
      </c>
      <c r="H122" s="24">
        <f>G122*F122</f>
        <v>0</v>
      </c>
    </row>
    <row r="123" spans="1:8" ht="15.75" thickBot="1" x14ac:dyDescent="0.3">
      <c r="B123" s="28"/>
      <c r="C123" s="29">
        <f>H124</f>
        <v>435</v>
      </c>
      <c r="E123" s="22" t="s">
        <v>43</v>
      </c>
      <c r="F123" s="23">
        <v>0.5</v>
      </c>
      <c r="G123" s="24">
        <f>E114</f>
        <v>200</v>
      </c>
      <c r="H123" s="24">
        <f>G123*F123</f>
        <v>100</v>
      </c>
    </row>
    <row r="124" spans="1:8" ht="16.5" thickTop="1" thickBot="1" x14ac:dyDescent="0.3">
      <c r="G124" s="22" t="s">
        <v>21</v>
      </c>
      <c r="H124" s="29">
        <f>SUM(H119:H123)</f>
        <v>435</v>
      </c>
    </row>
    <row r="126" spans="1:8" x14ac:dyDescent="0.25">
      <c r="B126" t="s">
        <v>22</v>
      </c>
      <c r="G126" t="s">
        <v>23</v>
      </c>
      <c r="H126" t="s">
        <v>24</v>
      </c>
    </row>
    <row r="127" spans="1:8" x14ac:dyDescent="0.25">
      <c r="B127" s="30">
        <v>43465</v>
      </c>
      <c r="C127" s="51" t="s">
        <v>25</v>
      </c>
      <c r="D127" s="51"/>
      <c r="E127" s="51"/>
      <c r="F127" s="51"/>
      <c r="G127" s="47">
        <f>B120</f>
        <v>205</v>
      </c>
      <c r="H127" s="31"/>
    </row>
    <row r="128" spans="1:8" x14ac:dyDescent="0.25">
      <c r="B128" s="6"/>
      <c r="C128" s="52" t="s">
        <v>26</v>
      </c>
      <c r="D128" s="52"/>
      <c r="E128" s="52"/>
      <c r="F128" s="52"/>
      <c r="G128" s="49"/>
      <c r="H128" s="46">
        <f>B120</f>
        <v>205</v>
      </c>
    </row>
    <row r="129" spans="2:8" x14ac:dyDescent="0.25">
      <c r="B129" s="53" t="s">
        <v>45</v>
      </c>
      <c r="C129" s="54"/>
      <c r="D129" s="54"/>
      <c r="E129" s="54"/>
      <c r="F129" s="54"/>
      <c r="G129" s="54"/>
      <c r="H129" s="55"/>
    </row>
  </sheetData>
  <mergeCells count="44">
    <mergeCell ref="B3:H3"/>
    <mergeCell ref="B5:H8"/>
    <mergeCell ref="B10:G10"/>
    <mergeCell ref="B11:C11"/>
    <mergeCell ref="B12:C12"/>
    <mergeCell ref="B16:D16"/>
    <mergeCell ref="B17:D17"/>
    <mergeCell ref="B18:D18"/>
    <mergeCell ref="B19:D19"/>
    <mergeCell ref="B20:D20"/>
    <mergeCell ref="B22:C22"/>
    <mergeCell ref="C31:F31"/>
    <mergeCell ref="C32:F32"/>
    <mergeCell ref="B33:H33"/>
    <mergeCell ref="B51:H54"/>
    <mergeCell ref="B56:C56"/>
    <mergeCell ref="C70:F70"/>
    <mergeCell ref="C71:F71"/>
    <mergeCell ref="B72:H72"/>
    <mergeCell ref="B65:H67"/>
    <mergeCell ref="B74:H76"/>
    <mergeCell ref="C79:F79"/>
    <mergeCell ref="C80:F80"/>
    <mergeCell ref="B81:H81"/>
    <mergeCell ref="B83:H84"/>
    <mergeCell ref="C87:F87"/>
    <mergeCell ref="C88:F88"/>
    <mergeCell ref="B89:H89"/>
    <mergeCell ref="C90:F90"/>
    <mergeCell ref="C91:F91"/>
    <mergeCell ref="B92:H92"/>
    <mergeCell ref="B101:H104"/>
    <mergeCell ref="B106:H106"/>
    <mergeCell ref="B107:C107"/>
    <mergeCell ref="B108:C108"/>
    <mergeCell ref="B118:C118"/>
    <mergeCell ref="C127:F127"/>
    <mergeCell ref="C128:F128"/>
    <mergeCell ref="B129:H129"/>
    <mergeCell ref="B112:D112"/>
    <mergeCell ref="B113:D113"/>
    <mergeCell ref="B114:D114"/>
    <mergeCell ref="B115:D115"/>
    <mergeCell ref="B116:D116"/>
  </mergeCells>
  <pageMargins left="0.7" right="0.7" top="0.75" bottom="0.75" header="0.51180555555555496" footer="0.51180555555555496"/>
  <pageSetup paperSize="9" firstPageNumber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CROWLEY</dc:creator>
  <cp:lastModifiedBy>Richard Crowley</cp:lastModifiedBy>
  <cp:revision>1</cp:revision>
  <cp:lastPrinted>2018-01-29T06:52:04Z</cp:lastPrinted>
  <dcterms:created xsi:type="dcterms:W3CDTF">2018-01-29T06:49:49Z</dcterms:created>
  <dcterms:modified xsi:type="dcterms:W3CDTF">2021-08-20T07:45:01Z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756f9c-e3e7-4810-90da-ea6bfb97c434_Enabled">
    <vt:lpwstr>True</vt:lpwstr>
  </property>
  <property fmtid="{D5CDD505-2E9C-101B-9397-08002B2CF9AE}" pid="3" name="MSIP_Label_1e756f9c-e3e7-4810-90da-ea6bfb97c434_SiteId">
    <vt:lpwstr>c98a79ca-5a9a-4791-a243-f06afd67464d</vt:lpwstr>
  </property>
  <property fmtid="{D5CDD505-2E9C-101B-9397-08002B2CF9AE}" pid="4" name="MSIP_Label_1e756f9c-e3e7-4810-90da-ea6bfb97c434_Ref">
    <vt:lpwstr>https://api.informationprotection.azure.com/api/c98a79ca-5a9a-4791-a243-f06afd67464d</vt:lpwstr>
  </property>
  <property fmtid="{D5CDD505-2E9C-101B-9397-08002B2CF9AE}" pid="5" name="MSIP_Label_1e756f9c-e3e7-4810-90da-ea6bfb97c434_Owner">
    <vt:lpwstr>rcrowley@smu.edu.sg</vt:lpwstr>
  </property>
  <property fmtid="{D5CDD505-2E9C-101B-9397-08002B2CF9AE}" pid="6" name="MSIP_Label_1e756f9c-e3e7-4810-90da-ea6bfb97c434_SetDate">
    <vt:lpwstr>2018-02-02T17:34:01.6522019+08:00</vt:lpwstr>
  </property>
  <property fmtid="{D5CDD505-2E9C-101B-9397-08002B2CF9AE}" pid="7" name="MSIP_Label_1e756f9c-e3e7-4810-90da-ea6bfb97c434_Name">
    <vt:lpwstr>Unrestricted</vt:lpwstr>
  </property>
  <property fmtid="{D5CDD505-2E9C-101B-9397-08002B2CF9AE}" pid="8" name="MSIP_Label_1e756f9c-e3e7-4810-90da-ea6bfb97c434_Application">
    <vt:lpwstr>Microsoft Azure Information Protection</vt:lpwstr>
  </property>
  <property fmtid="{D5CDD505-2E9C-101B-9397-08002B2CF9AE}" pid="9" name="MSIP_Label_1e756f9c-e3e7-4810-90da-ea6bfb97c434_Extended_MSFT_Method">
    <vt:lpwstr>Manual</vt:lpwstr>
  </property>
  <property fmtid="{D5CDD505-2E9C-101B-9397-08002B2CF9AE}" pid="10" name="Sensitivity">
    <vt:lpwstr>Unrestricted</vt:lpwstr>
  </property>
</Properties>
</file>