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Dropbox\Teaching\FA\2019_Fall\Slides\Session_4\TA_session\"/>
    </mc:Choice>
  </mc:AlternateContent>
  <xr:revisionPtr revIDLastSave="0" documentId="8_{4EDFB87C-F089-448E-9A20-8AEB4D734053}" xr6:coauthVersionLast="44" xr6:coauthVersionMax="44" xr10:uidLastSave="{00000000-0000-0000-0000-000000000000}"/>
  <bookViews>
    <workbookView xWindow="848" yWindow="-98" windowWidth="19769" windowHeight="13875" xr2:uid="{9D083045-60EC-445C-AD4B-9EDDA561E653}"/>
  </bookViews>
  <sheets>
    <sheet name="Questions" sheetId="1" r:id="rId1"/>
    <sheet name="Answer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1" i="1" l="1"/>
  <c r="D49" i="1"/>
  <c r="P54" i="2" l="1"/>
  <c r="N54" i="2"/>
  <c r="G54" i="2"/>
  <c r="F60" i="2"/>
  <c r="G56" i="2"/>
  <c r="F59" i="2"/>
  <c r="F49" i="2"/>
  <c r="G52" i="2"/>
  <c r="F48" i="2"/>
  <c r="G63" i="2" l="1"/>
  <c r="N55" i="2"/>
  <c r="F6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tc={36205918-1421-47BA-8059-DF498153D223}</author>
    <author>tc={7C9C97D8-78C7-47F2-94F8-ED6B4C870244}</author>
    <author>tc={826429FF-4E48-4C8C-9EAB-11D061D06D07}</author>
    <author>tc={F63474D8-A693-46D5-A3F6-429B0B9D3108}</author>
    <author>tc={C0572EF0-810D-4781-B9D1-69A3A4D381B3}</author>
    <author>tc={2D8F2827-02E2-4A1B-9A59-5612FCC6FB7F}</author>
    <author>tc={A5A3EA4E-6425-48CA-9F9D-9512B87502B4}</author>
    <author>tc={A867CD9C-7B81-43E2-B6BC-6D0E8E689ED6}</author>
  </authors>
  <commentList>
    <comment ref="B2" authorId="0" shapeId="0" xr:uid="{36205918-1421-47BA-8059-DF498153D223}">
      <text>
        <t>[Threaded comment]
Your version of Excel allows you to read this threaded comment; however, any edits to it will get removed if the file is opened in a newer version of Excel. Learn more: https://go.microsoft.com/fwlink/?linkid=870924
Comment:
    You need to be a bit more precise in the instructions, as otherwise students are likely to get confused.</t>
      </text>
    </comment>
    <comment ref="B7" authorId="1" shapeId="0" xr:uid="{7C9C97D8-78C7-47F2-94F8-ED6B4C870244}">
      <text>
        <t>[Threaded comment]
Your version of Excel allows you to read this threaded comment; however, any edits to it will get removed if the file is opened in a newer version of Excel. Learn more: https://go.microsoft.com/fwlink/?linkid=870924
Comment:
    I changed this transaction a bit to be more realistic.</t>
      </text>
    </comment>
    <comment ref="A10" authorId="2" shapeId="0" xr:uid="{826429FF-4E48-4C8C-9EAB-11D061D06D07}">
      <text>
        <t>[Threaded comment]
Your version of Excel allows you to read this threaded comment; however, any edits to it will get removed if the file is opened in a newer version of Excel. Learn more: https://go.microsoft.com/fwlink/?linkid=870924
Comment:
    I removed the 2 interest related questions, as that is Quiz 2 material.</t>
      </text>
    </comment>
    <comment ref="B28" authorId="3" shapeId="0" xr:uid="{F63474D8-A693-46D5-A3F6-429B0B9D3108}">
      <text>
        <t>[Threaded comment]
Your version of Excel allows you to read this threaded comment; however, any edits to it will get removed if the file is opened in a newer version of Excel. Learn more: https://go.microsoft.com/fwlink/?linkid=870924
Comment:
    Please redo this question.  The majority of the below are not adjustments but are just standard journal entries that should already be reflected in the trial balance.
The ones that are fine are a, d, and h.</t>
      </text>
    </comment>
    <comment ref="B29" authorId="4" shapeId="0" xr:uid="{C0572EF0-810D-4781-B9D1-69A3A4D381B3}">
      <text>
        <t>[Threaded comment]
Your version of Excel allows you to read this threaded comment; however, any edits to it will get removed if the file is opened in a newer version of Excel. Learn more: https://go.microsoft.com/fwlink/?linkid=870924
Comment:
    Clarification that this must be during bank rec.  Standard adjusting entries *never* touch cash.</t>
      </text>
    </comment>
    <comment ref="B30" authorId="5" shapeId="0" xr:uid="{2D8F2827-02E2-4A1B-9A59-5612FCC6FB7F}">
      <text>
        <t>[Threaded comment]
Your version of Excel allows you to read this threaded comment; however, any edits to it will get removed if the file is opened in a newer version of Excel. Learn more: https://go.microsoft.com/fwlink/?linkid=870924
Comment:
    This seems unlikely to be an adjusting entry.  This would be a standard entry that would already be reflected in the trial balance.  Please remove this one or replace it with something else.</t>
      </text>
    </comment>
    <comment ref="B33" authorId="6" shapeId="0" xr:uid="{A5A3EA4E-6425-48CA-9F9D-9512B87502B4}">
      <text>
        <t>[Threaded comment]
Your version of Excel allows you to read this threaded comment; however, any edits to it will get removed if the file is opened in a newer version of Excel. Learn more: https://go.microsoft.com/fwlink/?linkid=870924
Comment:
    Remove this: interest has not been covered yet.</t>
      </text>
    </comment>
    <comment ref="A62" authorId="7" shapeId="0" xr:uid="{A867CD9C-7B81-43E2-B6BC-6D0E8E689ED6}">
      <text>
        <t>[Threaded comment]
Your version of Excel allows you to read this threaded comment; however, any edits to it will get removed if the file is opened in a newer version of Excel. Learn more: https://go.microsoft.com/fwlink/?linkid=870924
Comment:
    Adjusted the wording to indicate that the NSF is $400 to be consistent with the solution.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tc={293C17D4-A81C-465E-BBA5-EFDA05A64246}</author>
    <author>tc={B3DB4BD4-515F-486C-87E4-BE9AC53789BC}</author>
    <author>tc={7D4D75FB-C809-4BF0-B612-1BC80FDC5F09}</author>
    <author>tc={F297696E-A792-4213-B3F7-B68FF52F4DAE}</author>
    <author>tc={67F32589-1A85-4394-8506-B4C5E1DDDE54}</author>
  </authors>
  <commentList>
    <comment ref="B15" authorId="0" shapeId="0" xr:uid="{293C17D4-A81C-465E-BBA5-EFDA05A64246}">
      <text>
        <t>[Threaded comment]
Your version of Excel allows you to read this threaded comment; however, any edits to it will get removed if the file is opened in a newer version of Excel. Learn more: https://go.microsoft.com/fwlink/?linkid=870924
Comment:
    This one was flipped</t>
      </text>
    </comment>
    <comment ref="B20" authorId="1" shapeId="0" xr:uid="{B3DB4BD4-515F-486C-87E4-BE9AC53789BC}">
      <text>
        <t>[Threaded comment]
Your version of Excel allows you to read this threaded comment; however, any edits to it will get removed if the file is opened in a newer version of Excel. Learn more: https://go.microsoft.com/fwlink/?linkid=870924
Comment:
    This one was flipped</t>
      </text>
    </comment>
    <comment ref="A23" authorId="2" shapeId="0" xr:uid="{7D4D75FB-C809-4BF0-B612-1BC80FDC5F09}">
      <text>
        <t>[Threaded comment]
Your version of Excel allows you to read this threaded comment; however, any edits to it will get removed if the file is opened in a newer version of Excel. Learn more: https://go.microsoft.com/fwlink/?linkid=870924
Comment:
    Removed: Quiz 2 material</t>
      </text>
    </comment>
    <comment ref="A32" authorId="3" shapeId="0" xr:uid="{F297696E-A792-4213-B3F7-B68FF52F4DAE}">
      <text>
        <t>[Threaded comment]
Your version of Excel allows you to read this threaded comment; however, any edits to it will get removed if the file is opened in a newer version of Excel. Learn more: https://go.microsoft.com/fwlink/?linkid=870924
Comment:
    Removed: Quiz 2 material</t>
      </text>
    </comment>
    <comment ref="A43" authorId="4" shapeId="0" xr:uid="{67F32589-1A85-4394-8506-B4C5E1DDDE54}">
      <text>
        <t>[Threaded comment]
Your version of Excel allows you to read this threaded comment; however, any edits to it will get removed if the file is opened in a newer version of Excel. Learn more: https://go.microsoft.com/fwlink/?linkid=870924
Comment:
    Please write out the journal entries for this -- skipping this will likely cause confusion among students.</t>
      </text>
    </comment>
  </commentList>
</comments>
</file>

<file path=xl/sharedStrings.xml><?xml version="1.0" encoding="utf-8"?>
<sst xmlns="http://schemas.openxmlformats.org/spreadsheetml/2006/main" count="248" uniqueCount="123">
  <si>
    <t xml:space="preserve">a) </t>
  </si>
  <si>
    <t>c)</t>
  </si>
  <si>
    <t>d)</t>
  </si>
  <si>
    <t>Paid wages due in cash</t>
  </si>
  <si>
    <t>f)</t>
  </si>
  <si>
    <t>g)</t>
  </si>
  <si>
    <t>h)</t>
  </si>
  <si>
    <t>i)</t>
  </si>
  <si>
    <t>j)</t>
  </si>
  <si>
    <t xml:space="preserve">Cash </t>
  </si>
  <si>
    <t xml:space="preserve">Accouts Receivable </t>
  </si>
  <si>
    <t>Office Supplies</t>
  </si>
  <si>
    <t xml:space="preserve">Office Equipment </t>
  </si>
  <si>
    <t>Bank Loan</t>
  </si>
  <si>
    <t>Accounts Payable</t>
  </si>
  <si>
    <t>Rent Payable</t>
  </si>
  <si>
    <t>Revenue</t>
  </si>
  <si>
    <t>Rent expense</t>
  </si>
  <si>
    <t>Misc Expense</t>
  </si>
  <si>
    <t>Utilities expense</t>
  </si>
  <si>
    <t>The following adjustments were made:</t>
  </si>
  <si>
    <t>b)</t>
  </si>
  <si>
    <t>Bought additional supplies for $5000</t>
  </si>
  <si>
    <t>e)</t>
  </si>
  <si>
    <t>Interest on bank loan due $250</t>
  </si>
  <si>
    <t xml:space="preserve">f) </t>
  </si>
  <si>
    <t>Made sales worth $15000</t>
  </si>
  <si>
    <t>One of the cheques received on A/R bounced worth $500</t>
  </si>
  <si>
    <t>Bought dinner for client $100</t>
  </si>
  <si>
    <t>Paid wages that were due</t>
  </si>
  <si>
    <t xml:space="preserve">1) </t>
  </si>
  <si>
    <t>a)</t>
  </si>
  <si>
    <t>Cash (Asset increase)</t>
  </si>
  <si>
    <t>Dr</t>
  </si>
  <si>
    <t>Share Capital (Equity increase)</t>
  </si>
  <si>
    <t>Bank Loan (Liabilities increase)</t>
  </si>
  <si>
    <t>Wage Payable (Liabaility increase)</t>
  </si>
  <si>
    <t>Cash (Asset decrease)</t>
  </si>
  <si>
    <t>(Sold 10 shares for $10/share)</t>
  </si>
  <si>
    <t>(Took a bank loan for $1000)</t>
  </si>
  <si>
    <t>(Wages due)</t>
  </si>
  <si>
    <t>(Paid dividends to existing shareholders 10 x $3 = $30)</t>
  </si>
  <si>
    <t>Wage Payable (Liability decrease)</t>
  </si>
  <si>
    <t>(Paid outstanding wages)</t>
  </si>
  <si>
    <t>Interest expense (Equity decrease)</t>
  </si>
  <si>
    <t>Interest Payable (Liability increase)</t>
  </si>
  <si>
    <t>(Interest due @10% p.a.)</t>
  </si>
  <si>
    <t>Inventory (Assets increase)</t>
  </si>
  <si>
    <t>Accounts Payable (Liability increase)</t>
  </si>
  <si>
    <t>Cash (Assets decrease)</t>
  </si>
  <si>
    <t>(Bought inventory, 1/4th paid in cash and 3/4th on account)</t>
  </si>
  <si>
    <t>Interest payable (Liabilities decrease)</t>
  </si>
  <si>
    <t>Rent expense (Equity increase)</t>
  </si>
  <si>
    <t>Cr</t>
  </si>
  <si>
    <t>(Paid rent)</t>
  </si>
  <si>
    <t>Accounts Payable (Liabilities decrease)</t>
  </si>
  <si>
    <t>(Paid outstanding Accounts Payable)</t>
  </si>
  <si>
    <t>2)</t>
  </si>
  <si>
    <t xml:space="preserve">Trial Balance - adjusted </t>
  </si>
  <si>
    <t>Total</t>
  </si>
  <si>
    <t>Cleared 1/4th of Accounts Payable</t>
  </si>
  <si>
    <t>Wage expense</t>
  </si>
  <si>
    <t>Wage Payable</t>
  </si>
  <si>
    <t>Interest Payable</t>
  </si>
  <si>
    <t>Interest Expense</t>
  </si>
  <si>
    <t>Cleared 1/2 of rent payable</t>
  </si>
  <si>
    <t>Bad debt expense</t>
  </si>
  <si>
    <t>Cash balance</t>
  </si>
  <si>
    <t>You can check the individual calculations by clicking on the cells</t>
  </si>
  <si>
    <t>XYZ's company shows the following ledger accounts on 31.3.18</t>
  </si>
  <si>
    <t>Date</t>
  </si>
  <si>
    <t>Amount</t>
  </si>
  <si>
    <t xml:space="preserve">Date </t>
  </si>
  <si>
    <t>Deposits</t>
  </si>
  <si>
    <t>Cash receipts</t>
  </si>
  <si>
    <t>26/3 - 31/3</t>
  </si>
  <si>
    <t>Checks</t>
  </si>
  <si>
    <t>No</t>
  </si>
  <si>
    <t xml:space="preserve">Balance on 1/3 </t>
  </si>
  <si>
    <t>Receipts</t>
  </si>
  <si>
    <t>Disbursements</t>
  </si>
  <si>
    <t>Balance on 31/3</t>
  </si>
  <si>
    <t>Adjustments:</t>
  </si>
  <si>
    <t>a) The ending cash balance in the bank statement is 6790</t>
  </si>
  <si>
    <t>b) Cash receipts of 2100 from 26/3-31/3 are outstanding</t>
  </si>
  <si>
    <t>c) Checks 545 and 547 are outstanding</t>
  </si>
  <si>
    <t xml:space="preserve">e) Check 543 was written for $2800 for office supplies in March. The bank properly recorded the value for this amount </t>
  </si>
  <si>
    <t>f) An automatic withdrawal for march rent was made for 4/3 for $1500</t>
  </si>
  <si>
    <t>g) The amount of interest earned for March is $50</t>
  </si>
  <si>
    <t xml:space="preserve">i) The bank recorded the following service fees: $30 for NSF check, $10 for automatic rent payment, and $20 for collection of payment from borrower </t>
  </si>
  <si>
    <t>Bank's Cash Balance</t>
  </si>
  <si>
    <t xml:space="preserve">Before Reconciliation </t>
  </si>
  <si>
    <t xml:space="preserve">Deposits outstanding </t>
  </si>
  <si>
    <t>Checks outstanding</t>
  </si>
  <si>
    <t>XYZ's Cash Balance</t>
  </si>
  <si>
    <t>Cash account for XYZ</t>
  </si>
  <si>
    <t>NSF check</t>
  </si>
  <si>
    <t>Individual error</t>
  </si>
  <si>
    <t xml:space="preserve">EFT for rent </t>
  </si>
  <si>
    <t xml:space="preserve">Interest on account </t>
  </si>
  <si>
    <t>Note collected</t>
  </si>
  <si>
    <t>Service fees</t>
  </si>
  <si>
    <t>After reconciliation</t>
  </si>
  <si>
    <t>Prepare a bank reconciliation statement for XYZ on 31/3.</t>
  </si>
  <si>
    <t>Issued 10 shares for $100 total</t>
  </si>
  <si>
    <t>Determine the effects (increase or decrease) of each transaction on a company's Assets, Liabilities and Equity.  Then, record each transaction as a journal entry.</t>
  </si>
  <si>
    <t>Took out a loan for $10000</t>
  </si>
  <si>
    <t>Recorded wages to be paid in the future of $3000</t>
  </si>
  <si>
    <t>Annoucned and paid dividends to all shareholders @$3/share</t>
  </si>
  <si>
    <t>Dividends (Equity decrease)</t>
  </si>
  <si>
    <t>Wage expense (Equity decrease)</t>
  </si>
  <si>
    <t>X</t>
  </si>
  <si>
    <t xml:space="preserve">   e)</t>
  </si>
  <si>
    <t>Bought inventory for $4000. 3/4th of the payment was made on account, while the rest was in cash</t>
  </si>
  <si>
    <t>Paid rent of $200</t>
  </si>
  <si>
    <t>Paid outstanding accounts payable</t>
  </si>
  <si>
    <t>The following are the unadjusted balances of a Trial Balance</t>
  </si>
  <si>
    <t>Show the adjusted trial balance. Showing T-account balances is not required.</t>
  </si>
  <si>
    <t>During bank reconciliation, it was noticed that the payment on A/R had been received</t>
  </si>
  <si>
    <t>Recorded wages due of $1200</t>
  </si>
  <si>
    <t>Misc expense</t>
  </si>
  <si>
    <t>h) On 24/3, XYZ received $4200 in its bank account from a borrower</t>
  </si>
  <si>
    <t>d) Included in the deposit on 11/3 was an NSF check of $400 that did not clear the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</si>
</sst>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9"/>
      <color indexed="81"/>
      <name val="Tahoma"/>
      <charset val="1"/>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right"/>
    </xf>
    <xf numFmtId="0" fontId="0" fillId="0" borderId="0" xfId="0" applyAlignment="1">
      <alignment horizontal="center"/>
    </xf>
    <xf numFmtId="16" fontId="0" fillId="0" borderId="0" xfId="0" applyNumberFormat="1"/>
    <xf numFmtId="0" fontId="0" fillId="0" borderId="0" xfId="0" applyAlignment="1">
      <alignment horizontal="left" wrapText="1"/>
    </xf>
    <xf numFmtId="0" fontId="0" fillId="0" borderId="0" xfId="0" applyAlignment="1">
      <alignment vertical="top"/>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ichard CROWLEY" id="{F80B6B16-4B38-4B50-8F88-D27D5FCB0CDA}" userId="S::rcrowley@smu.edu.sg::e46ed25f-7688-4522-98d3-b79f9bb79e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19-09-09T09:46:10.37" personId="{F80B6B16-4B38-4B50-8F88-D27D5FCB0CDA}" id="{36205918-1421-47BA-8059-DF498153D223}">
    <text>You need to be a bit more precise in the instructions, as otherwise students are likely to get confused.</text>
  </threadedComment>
  <threadedComment ref="B7" dT="2019-09-09T09:49:07.31" personId="{F80B6B16-4B38-4B50-8F88-D27D5FCB0CDA}" id="{7C9C97D8-78C7-47F2-94F8-ED6B4C870244}">
    <text>I changed this transaction a bit to be more realistic.</text>
  </threadedComment>
  <threadedComment ref="A10" dT="2019-09-09T09:53:36.79" personId="{F80B6B16-4B38-4B50-8F88-D27D5FCB0CDA}" id="{826429FF-4E48-4C8C-9EAB-11D061D06D07}">
    <text>I removed the 2 interest related questions, as that is Quiz 2 material.</text>
  </threadedComment>
  <threadedComment ref="B28" dT="2019-09-09T10:02:12.82" personId="{F80B6B16-4B38-4B50-8F88-D27D5FCB0CDA}" id="{F63474D8-A693-46D5-A3F6-429B0B9D3108}">
    <text>Please redo this question.  The majority of the below are not adjustments but are just standard journal entries that should already be reflected in the trial balance.
The ones that are fine are a, d, and h.</text>
  </threadedComment>
  <threadedComment ref="B29" dT="2019-09-09T09:59:09.93" personId="{F80B6B16-4B38-4B50-8F88-D27D5FCB0CDA}" id="{C0572EF0-810D-4781-B9D1-69A3A4D381B3}">
    <text>Clarification that this must be during bank rec.  Standard adjusting entries *never* touch cash.</text>
  </threadedComment>
  <threadedComment ref="B30" dT="2019-09-09T10:00:14.77" personId="{F80B6B16-4B38-4B50-8F88-D27D5FCB0CDA}" id="{2D8F2827-02E2-4A1B-9A59-5612FCC6FB7F}">
    <text>This seems unlikely to be an adjusting entry.  This would be a standard entry that would already be reflected in the trial balance.  Please remove this one or replace it with something else.</text>
  </threadedComment>
  <threadedComment ref="B33" dT="2019-09-09T10:00:51.86" personId="{F80B6B16-4B38-4B50-8F88-D27D5FCB0CDA}" id="{A5A3EA4E-6425-48CA-9F9D-9512B87502B4}">
    <text>Remove this: interest has not been covered yet.</text>
  </threadedComment>
  <threadedComment ref="A62" dT="2019-09-09T10:10:28.00" personId="{F80B6B16-4B38-4B50-8F88-D27D5FCB0CDA}" id="{A867CD9C-7B81-43E2-B6BC-6D0E8E689ED6}">
    <text>Adjusted the wording to indicate that the NSF is $400 to be consistent with the solution.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B15" dT="2019-09-09T09:51:30.53" personId="{F80B6B16-4B38-4B50-8F88-D27D5FCB0CDA}" id="{293C17D4-A81C-465E-BBA5-EFDA05A64246}">
    <text>This one was flipped</text>
  </threadedComment>
  <threadedComment ref="B20" dT="2019-09-09T09:51:08.84" personId="{F80B6B16-4B38-4B50-8F88-D27D5FCB0CDA}" id="{B3DB4BD4-515F-486C-87E4-BE9AC53789BC}">
    <text>This one was flipped</text>
  </threadedComment>
  <threadedComment ref="A23" dT="2019-09-09T09:54:15.32" personId="{F80B6B16-4B38-4B50-8F88-D27D5FCB0CDA}" id="{7D4D75FB-C809-4BF0-B612-1BC80FDC5F09}">
    <text>Removed: Quiz 2 material</text>
  </threadedComment>
  <threadedComment ref="A32" dT="2019-09-09T09:54:20.77" personId="{F80B6B16-4B38-4B50-8F88-D27D5FCB0CDA}" id="{F297696E-A792-4213-B3F7-B68FF52F4DAE}">
    <text>Removed: Quiz 2 material</text>
  </threadedComment>
  <threadedComment ref="A43" dT="2019-09-09T09:57:24.53" personId="{F80B6B16-4B38-4B50-8F88-D27D5FCB0CDA}" id="{67F32589-1A85-4394-8506-B4C5E1DDDE54}">
    <text>Please write out the journal entries for this -- skipping this will likely cause confusion among students.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4AFB0-B7C5-4FF6-B7A1-AFFCDE0EF0AA}">
  <dimension ref="A2:I69"/>
  <sheetViews>
    <sheetView tabSelected="1" workbookViewId="0"/>
  </sheetViews>
  <sheetFormatPr defaultColWidth="8.796875" defaultRowHeight="14.25" x14ac:dyDescent="0.45"/>
  <sheetData>
    <row r="2" spans="1:8" ht="43.15" customHeight="1" x14ac:dyDescent="0.45">
      <c r="A2" s="5">
        <v>1</v>
      </c>
      <c r="B2" s="4" t="s">
        <v>105</v>
      </c>
      <c r="C2" s="4"/>
      <c r="D2" s="4"/>
      <c r="E2" s="4"/>
      <c r="F2" s="4"/>
      <c r="G2" s="4"/>
      <c r="H2" s="4"/>
    </row>
    <row r="5" spans="1:8" x14ac:dyDescent="0.45">
      <c r="A5" s="1" t="s">
        <v>31</v>
      </c>
      <c r="B5" t="s">
        <v>104</v>
      </c>
    </row>
    <row r="6" spans="1:8" x14ac:dyDescent="0.45">
      <c r="A6" s="1" t="s">
        <v>21</v>
      </c>
      <c r="B6" t="s">
        <v>106</v>
      </c>
    </row>
    <row r="7" spans="1:8" x14ac:dyDescent="0.45">
      <c r="A7" s="1" t="s">
        <v>1</v>
      </c>
      <c r="B7" t="s">
        <v>107</v>
      </c>
    </row>
    <row r="8" spans="1:8" x14ac:dyDescent="0.45">
      <c r="A8" s="1" t="s">
        <v>2</v>
      </c>
      <c r="B8" t="s">
        <v>108</v>
      </c>
    </row>
    <row r="9" spans="1:8" x14ac:dyDescent="0.45">
      <c r="A9" s="1" t="s">
        <v>112</v>
      </c>
      <c r="B9" t="s">
        <v>3</v>
      </c>
    </row>
    <row r="10" spans="1:8" x14ac:dyDescent="0.45">
      <c r="A10" s="1" t="s">
        <v>4</v>
      </c>
      <c r="B10" t="s">
        <v>113</v>
      </c>
    </row>
    <row r="11" spans="1:8" x14ac:dyDescent="0.45">
      <c r="A11" s="1" t="s">
        <v>5</v>
      </c>
      <c r="B11" t="s">
        <v>114</v>
      </c>
    </row>
    <row r="12" spans="1:8" x14ac:dyDescent="0.45">
      <c r="A12" s="1" t="s">
        <v>6</v>
      </c>
      <c r="B12" t="s">
        <v>115</v>
      </c>
    </row>
    <row r="13" spans="1:8" x14ac:dyDescent="0.45">
      <c r="A13" s="1"/>
    </row>
    <row r="14" spans="1:8" x14ac:dyDescent="0.45">
      <c r="A14" s="1">
        <v>2</v>
      </c>
      <c r="B14" t="s">
        <v>116</v>
      </c>
    </row>
    <row r="15" spans="1:8" x14ac:dyDescent="0.45">
      <c r="B15" t="s">
        <v>9</v>
      </c>
      <c r="E15">
        <v>7000</v>
      </c>
    </row>
    <row r="16" spans="1:8" x14ac:dyDescent="0.45">
      <c r="B16" t="s">
        <v>10</v>
      </c>
      <c r="E16">
        <v>3000</v>
      </c>
    </row>
    <row r="17" spans="1:5" x14ac:dyDescent="0.45">
      <c r="B17" t="s">
        <v>11</v>
      </c>
      <c r="E17">
        <v>3000</v>
      </c>
    </row>
    <row r="18" spans="1:5" x14ac:dyDescent="0.45">
      <c r="B18" t="s">
        <v>12</v>
      </c>
      <c r="E18">
        <v>5000</v>
      </c>
    </row>
    <row r="19" spans="1:5" x14ac:dyDescent="0.45">
      <c r="B19" t="s">
        <v>13</v>
      </c>
      <c r="E19">
        <v>5000</v>
      </c>
    </row>
    <row r="20" spans="1:5" x14ac:dyDescent="0.45">
      <c r="B20" t="s">
        <v>14</v>
      </c>
      <c r="E20">
        <v>10000</v>
      </c>
    </row>
    <row r="21" spans="1:5" x14ac:dyDescent="0.45">
      <c r="B21" t="s">
        <v>15</v>
      </c>
      <c r="E21">
        <v>1000</v>
      </c>
    </row>
    <row r="22" spans="1:5" x14ac:dyDescent="0.45">
      <c r="B22" t="s">
        <v>16</v>
      </c>
      <c r="E22">
        <v>7000</v>
      </c>
    </row>
    <row r="23" spans="1:5" x14ac:dyDescent="0.45">
      <c r="B23" t="s">
        <v>17</v>
      </c>
      <c r="E23">
        <v>2500</v>
      </c>
    </row>
    <row r="24" spans="1:5" x14ac:dyDescent="0.45">
      <c r="B24" t="s">
        <v>61</v>
      </c>
      <c r="E24">
        <v>600</v>
      </c>
    </row>
    <row r="25" spans="1:5" x14ac:dyDescent="0.45">
      <c r="B25" t="s">
        <v>120</v>
      </c>
      <c r="E25">
        <v>1200</v>
      </c>
    </row>
    <row r="26" spans="1:5" x14ac:dyDescent="0.45">
      <c r="B26" t="s">
        <v>19</v>
      </c>
      <c r="E26">
        <v>700</v>
      </c>
    </row>
    <row r="28" spans="1:5" x14ac:dyDescent="0.45">
      <c r="B28" t="s">
        <v>20</v>
      </c>
    </row>
    <row r="29" spans="1:5" x14ac:dyDescent="0.45">
      <c r="A29" s="1" t="s">
        <v>0</v>
      </c>
      <c r="B29" t="s">
        <v>118</v>
      </c>
    </row>
    <row r="30" spans="1:5" x14ac:dyDescent="0.45">
      <c r="A30" s="1" t="s">
        <v>21</v>
      </c>
      <c r="B30" t="s">
        <v>60</v>
      </c>
    </row>
    <row r="31" spans="1:5" x14ac:dyDescent="0.45">
      <c r="A31" s="1" t="s">
        <v>1</v>
      </c>
      <c r="B31" t="s">
        <v>22</v>
      </c>
    </row>
    <row r="32" spans="1:5" x14ac:dyDescent="0.45">
      <c r="A32" s="1" t="s">
        <v>2</v>
      </c>
      <c r="B32" t="s">
        <v>119</v>
      </c>
    </row>
    <row r="33" spans="1:9" x14ac:dyDescent="0.45">
      <c r="A33" s="1" t="s">
        <v>23</v>
      </c>
      <c r="B33" t="s">
        <v>24</v>
      </c>
    </row>
    <row r="34" spans="1:9" x14ac:dyDescent="0.45">
      <c r="A34" s="1" t="s">
        <v>25</v>
      </c>
      <c r="B34" t="s">
        <v>65</v>
      </c>
    </row>
    <row r="35" spans="1:9" x14ac:dyDescent="0.45">
      <c r="A35" s="1" t="s">
        <v>5</v>
      </c>
      <c r="B35" t="s">
        <v>26</v>
      </c>
    </row>
    <row r="36" spans="1:9" x14ac:dyDescent="0.45">
      <c r="A36" s="1" t="s">
        <v>6</v>
      </c>
      <c r="B36" t="s">
        <v>27</v>
      </c>
    </row>
    <row r="37" spans="1:9" x14ac:dyDescent="0.45">
      <c r="A37" s="1" t="s">
        <v>7</v>
      </c>
      <c r="B37" t="s">
        <v>28</v>
      </c>
    </row>
    <row r="38" spans="1:9" x14ac:dyDescent="0.45">
      <c r="A38" s="1" t="s">
        <v>8</v>
      </c>
      <c r="B38" t="s">
        <v>29</v>
      </c>
    </row>
    <row r="40" spans="1:9" x14ac:dyDescent="0.45">
      <c r="B40" t="s">
        <v>117</v>
      </c>
    </row>
    <row r="42" spans="1:9" x14ac:dyDescent="0.45">
      <c r="A42">
        <v>3</v>
      </c>
      <c r="B42" t="s">
        <v>69</v>
      </c>
    </row>
    <row r="43" spans="1:9" x14ac:dyDescent="0.45">
      <c r="C43" t="s">
        <v>70</v>
      </c>
      <c r="D43" t="s">
        <v>71</v>
      </c>
      <c r="G43" t="s">
        <v>77</v>
      </c>
      <c r="H43" t="s">
        <v>72</v>
      </c>
      <c r="I43" t="s">
        <v>71</v>
      </c>
    </row>
    <row r="44" spans="1:9" x14ac:dyDescent="0.45">
      <c r="B44" t="s">
        <v>73</v>
      </c>
      <c r="C44" s="3">
        <v>43528</v>
      </c>
      <c r="D44">
        <v>1200</v>
      </c>
      <c r="F44" s="1" t="s">
        <v>76</v>
      </c>
      <c r="G44">
        <v>541</v>
      </c>
      <c r="H44" s="3">
        <v>43526</v>
      </c>
      <c r="I44">
        <v>5100</v>
      </c>
    </row>
    <row r="45" spans="1:9" x14ac:dyDescent="0.45">
      <c r="C45" s="3">
        <v>43535</v>
      </c>
      <c r="D45">
        <v>1200</v>
      </c>
      <c r="G45" s="6">
        <v>542</v>
      </c>
      <c r="H45" s="3">
        <v>43532</v>
      </c>
      <c r="I45">
        <v>800</v>
      </c>
    </row>
    <row r="46" spans="1:9" x14ac:dyDescent="0.45">
      <c r="C46" s="3">
        <v>43542</v>
      </c>
      <c r="D46">
        <v>3700</v>
      </c>
      <c r="G46" s="6">
        <v>543</v>
      </c>
      <c r="H46" s="3">
        <v>43536</v>
      </c>
      <c r="I46">
        <v>2200</v>
      </c>
    </row>
    <row r="47" spans="1:9" x14ac:dyDescent="0.45">
      <c r="C47" s="3">
        <v>43549</v>
      </c>
      <c r="D47">
        <v>3400</v>
      </c>
      <c r="G47" s="6">
        <v>544</v>
      </c>
      <c r="H47" s="3">
        <v>43543</v>
      </c>
      <c r="I47">
        <v>1100</v>
      </c>
    </row>
    <row r="48" spans="1:9" x14ac:dyDescent="0.45">
      <c r="B48" t="s">
        <v>74</v>
      </c>
      <c r="C48" t="s">
        <v>75</v>
      </c>
      <c r="D48">
        <v>2100</v>
      </c>
      <c r="G48" s="6">
        <v>545</v>
      </c>
      <c r="H48" s="3">
        <v>43551</v>
      </c>
      <c r="I48">
        <v>200</v>
      </c>
    </row>
    <row r="49" spans="1:9" x14ac:dyDescent="0.45">
      <c r="D49">
        <f>SUM(D44:D48)</f>
        <v>11600</v>
      </c>
      <c r="G49" s="6">
        <v>546</v>
      </c>
      <c r="H49" s="3">
        <v>43552</v>
      </c>
      <c r="I49">
        <v>600</v>
      </c>
    </row>
    <row r="50" spans="1:9" x14ac:dyDescent="0.45">
      <c r="G50" s="6">
        <v>547</v>
      </c>
      <c r="H50" s="3">
        <v>43554</v>
      </c>
      <c r="I50">
        <v>1300</v>
      </c>
    </row>
    <row r="51" spans="1:9" x14ac:dyDescent="0.45">
      <c r="G51" s="6"/>
      <c r="I51">
        <f>SUM(I44:I50)</f>
        <v>11300</v>
      </c>
    </row>
    <row r="52" spans="1:9" x14ac:dyDescent="0.45">
      <c r="B52" t="s">
        <v>95</v>
      </c>
    </row>
    <row r="53" spans="1:9" x14ac:dyDescent="0.45">
      <c r="B53" t="s">
        <v>78</v>
      </c>
      <c r="D53">
        <v>5400</v>
      </c>
    </row>
    <row r="54" spans="1:9" x14ac:dyDescent="0.45">
      <c r="B54" t="s">
        <v>79</v>
      </c>
      <c r="D54">
        <v>11600</v>
      </c>
    </row>
    <row r="55" spans="1:9" x14ac:dyDescent="0.45">
      <c r="B55" t="s">
        <v>80</v>
      </c>
      <c r="D55">
        <v>-11300</v>
      </c>
    </row>
    <row r="56" spans="1:9" x14ac:dyDescent="0.45">
      <c r="A56" s="6"/>
      <c r="B56" t="s">
        <v>81</v>
      </c>
      <c r="D56">
        <v>5700</v>
      </c>
    </row>
    <row r="57" spans="1:9" x14ac:dyDescent="0.45">
      <c r="A57" s="6"/>
    </row>
    <row r="58" spans="1:9" x14ac:dyDescent="0.45">
      <c r="A58" s="6" t="s">
        <v>82</v>
      </c>
    </row>
    <row r="59" spans="1:9" x14ac:dyDescent="0.45">
      <c r="A59" s="6" t="s">
        <v>83</v>
      </c>
    </row>
    <row r="60" spans="1:9" x14ac:dyDescent="0.45">
      <c r="A60" s="6" t="s">
        <v>84</v>
      </c>
    </row>
    <row r="61" spans="1:9" x14ac:dyDescent="0.45">
      <c r="A61" s="6" t="s">
        <v>85</v>
      </c>
    </row>
    <row r="62" spans="1:9" x14ac:dyDescent="0.45">
      <c r="A62" s="6" t="s">
        <v>122</v>
      </c>
    </row>
    <row r="63" spans="1:9" x14ac:dyDescent="0.45">
      <c r="A63" s="6" t="s">
        <v>86</v>
      </c>
    </row>
    <row r="64" spans="1:9" x14ac:dyDescent="0.45">
      <c r="A64" s="6" t="s">
        <v>87</v>
      </c>
    </row>
    <row r="65" spans="1:1" x14ac:dyDescent="0.45">
      <c r="A65" s="6" t="s">
        <v>88</v>
      </c>
    </row>
    <row r="66" spans="1:1" x14ac:dyDescent="0.45">
      <c r="A66" s="6" t="s">
        <v>121</v>
      </c>
    </row>
    <row r="67" spans="1:1" x14ac:dyDescent="0.45">
      <c r="A67" s="6" t="s">
        <v>89</v>
      </c>
    </row>
    <row r="69" spans="1:1" x14ac:dyDescent="0.45">
      <c r="A69" t="s">
        <v>103</v>
      </c>
    </row>
  </sheetData>
  <mergeCells count="1">
    <mergeCell ref="B2:H2"/>
  </mergeCells>
  <pageMargins left="0.7" right="0.7" top="0.75" bottom="0.75" header="0.3" footer="0.3"/>
  <pageSetup paperSize="9" orientation="portrait" r:id="rId1"/>
  <headerFooter>
    <oddHeader>&amp;C&amp;"Calibri"&amp;8 SMU Classification: Restricted&amp;1#</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0670-3385-4F1E-AC4F-B4726391BA65}">
  <dimension ref="A1:P73"/>
  <sheetViews>
    <sheetView workbookViewId="0"/>
  </sheetViews>
  <sheetFormatPr defaultColWidth="8.796875" defaultRowHeight="14.25" x14ac:dyDescent="0.45"/>
  <cols>
    <col min="13" max="13" width="14.46484375" customWidth="1"/>
  </cols>
  <sheetData>
    <row r="1" spans="1:7" x14ac:dyDescent="0.45">
      <c r="F1" t="s">
        <v>33</v>
      </c>
      <c r="G1" t="s">
        <v>53</v>
      </c>
    </row>
    <row r="2" spans="1:7" x14ac:dyDescent="0.45">
      <c r="A2" t="s">
        <v>30</v>
      </c>
    </row>
    <row r="3" spans="1:7" x14ac:dyDescent="0.45">
      <c r="A3" t="s">
        <v>31</v>
      </c>
      <c r="B3" t="s">
        <v>32</v>
      </c>
      <c r="E3" t="s">
        <v>33</v>
      </c>
      <c r="F3">
        <v>100</v>
      </c>
    </row>
    <row r="4" spans="1:7" x14ac:dyDescent="0.45">
      <c r="B4" t="s">
        <v>34</v>
      </c>
      <c r="G4">
        <v>100</v>
      </c>
    </row>
    <row r="5" spans="1:7" x14ac:dyDescent="0.45">
      <c r="B5" t="s">
        <v>38</v>
      </c>
    </row>
    <row r="7" spans="1:7" x14ac:dyDescent="0.45">
      <c r="A7" t="s">
        <v>21</v>
      </c>
      <c r="B7" t="s">
        <v>32</v>
      </c>
      <c r="E7" t="s">
        <v>33</v>
      </c>
      <c r="F7">
        <v>1000</v>
      </c>
    </row>
    <row r="8" spans="1:7" x14ac:dyDescent="0.45">
      <c r="B8" t="s">
        <v>35</v>
      </c>
      <c r="G8">
        <v>1000</v>
      </c>
    </row>
    <row r="9" spans="1:7" x14ac:dyDescent="0.45">
      <c r="B9" t="s">
        <v>39</v>
      </c>
    </row>
    <row r="11" spans="1:7" x14ac:dyDescent="0.45">
      <c r="A11" t="s">
        <v>1</v>
      </c>
      <c r="B11" t="s">
        <v>110</v>
      </c>
      <c r="E11" t="s">
        <v>33</v>
      </c>
      <c r="F11">
        <v>3000</v>
      </c>
    </row>
    <row r="12" spans="1:7" x14ac:dyDescent="0.45">
      <c r="B12" t="s">
        <v>36</v>
      </c>
      <c r="G12">
        <v>3000</v>
      </c>
    </row>
    <row r="13" spans="1:7" x14ac:dyDescent="0.45">
      <c r="B13" t="s">
        <v>40</v>
      </c>
    </row>
    <row r="15" spans="1:7" x14ac:dyDescent="0.45">
      <c r="A15" t="s">
        <v>2</v>
      </c>
      <c r="B15" t="s">
        <v>109</v>
      </c>
      <c r="E15" t="s">
        <v>33</v>
      </c>
      <c r="F15">
        <v>30</v>
      </c>
    </row>
    <row r="16" spans="1:7" x14ac:dyDescent="0.45">
      <c r="B16" t="s">
        <v>37</v>
      </c>
      <c r="G16">
        <v>30</v>
      </c>
    </row>
    <row r="17" spans="1:7" x14ac:dyDescent="0.45">
      <c r="B17" t="s">
        <v>41</v>
      </c>
    </row>
    <row r="19" spans="1:7" x14ac:dyDescent="0.45">
      <c r="A19" t="s">
        <v>23</v>
      </c>
      <c r="B19" t="s">
        <v>42</v>
      </c>
      <c r="E19" t="s">
        <v>33</v>
      </c>
      <c r="F19">
        <v>3000</v>
      </c>
    </row>
    <row r="20" spans="1:7" x14ac:dyDescent="0.45">
      <c r="B20" t="s">
        <v>37</v>
      </c>
      <c r="G20">
        <v>3000</v>
      </c>
    </row>
    <row r="21" spans="1:7" x14ac:dyDescent="0.45">
      <c r="B21" t="s">
        <v>43</v>
      </c>
    </row>
    <row r="23" spans="1:7" x14ac:dyDescent="0.45">
      <c r="A23" t="s">
        <v>111</v>
      </c>
      <c r="B23" t="s">
        <v>44</v>
      </c>
      <c r="E23" t="s">
        <v>33</v>
      </c>
      <c r="F23">
        <v>500</v>
      </c>
    </row>
    <row r="24" spans="1:7" x14ac:dyDescent="0.45">
      <c r="B24" t="s">
        <v>45</v>
      </c>
      <c r="G24">
        <v>500</v>
      </c>
    </row>
    <row r="25" spans="1:7" x14ac:dyDescent="0.45">
      <c r="B25" t="s">
        <v>46</v>
      </c>
    </row>
    <row r="27" spans="1:7" x14ac:dyDescent="0.45">
      <c r="A27" t="s">
        <v>4</v>
      </c>
      <c r="B27" t="s">
        <v>47</v>
      </c>
      <c r="E27" t="s">
        <v>33</v>
      </c>
      <c r="F27">
        <v>4000</v>
      </c>
    </row>
    <row r="28" spans="1:7" x14ac:dyDescent="0.45">
      <c r="B28" t="s">
        <v>48</v>
      </c>
      <c r="G28">
        <v>3000</v>
      </c>
    </row>
    <row r="29" spans="1:7" x14ac:dyDescent="0.45">
      <c r="B29" t="s">
        <v>49</v>
      </c>
      <c r="G29">
        <v>1000</v>
      </c>
    </row>
    <row r="30" spans="1:7" x14ac:dyDescent="0.45">
      <c r="B30" t="s">
        <v>50</v>
      </c>
    </row>
    <row r="32" spans="1:7" x14ac:dyDescent="0.45">
      <c r="A32" t="s">
        <v>111</v>
      </c>
      <c r="B32" t="s">
        <v>51</v>
      </c>
      <c r="E32" t="s">
        <v>33</v>
      </c>
      <c r="F32">
        <v>500</v>
      </c>
    </row>
    <row r="33" spans="1:16" x14ac:dyDescent="0.45">
      <c r="B33" t="s">
        <v>49</v>
      </c>
      <c r="G33">
        <v>500</v>
      </c>
    </row>
    <row r="35" spans="1:16" x14ac:dyDescent="0.45">
      <c r="A35" t="s">
        <v>5</v>
      </c>
      <c r="B35" t="s">
        <v>52</v>
      </c>
      <c r="E35" t="s">
        <v>33</v>
      </c>
      <c r="F35">
        <v>200</v>
      </c>
    </row>
    <row r="36" spans="1:16" x14ac:dyDescent="0.45">
      <c r="B36" t="s">
        <v>49</v>
      </c>
      <c r="G36">
        <v>200</v>
      </c>
    </row>
    <row r="37" spans="1:16" x14ac:dyDescent="0.45">
      <c r="B37" t="s">
        <v>54</v>
      </c>
    </row>
    <row r="39" spans="1:16" x14ac:dyDescent="0.45">
      <c r="A39" t="s">
        <v>6</v>
      </c>
      <c r="B39" t="s">
        <v>55</v>
      </c>
      <c r="F39">
        <v>3000</v>
      </c>
    </row>
    <row r="40" spans="1:16" x14ac:dyDescent="0.45">
      <c r="B40" t="s">
        <v>37</v>
      </c>
      <c r="G40">
        <v>3000</v>
      </c>
    </row>
    <row r="41" spans="1:16" x14ac:dyDescent="0.45">
      <c r="B41" t="s">
        <v>56</v>
      </c>
    </row>
    <row r="43" spans="1:16" x14ac:dyDescent="0.45">
      <c r="A43" t="s">
        <v>57</v>
      </c>
      <c r="B43" t="s">
        <v>58</v>
      </c>
    </row>
    <row r="44" spans="1:16" x14ac:dyDescent="0.45">
      <c r="B44" t="s">
        <v>68</v>
      </c>
    </row>
    <row r="45" spans="1:16" x14ac:dyDescent="0.45">
      <c r="O45" s="2" t="s">
        <v>9</v>
      </c>
    </row>
    <row r="46" spans="1:16" x14ac:dyDescent="0.45">
      <c r="F46" t="s">
        <v>33</v>
      </c>
      <c r="G46" t="s">
        <v>53</v>
      </c>
    </row>
    <row r="47" spans="1:16" x14ac:dyDescent="0.45">
      <c r="C47" t="s">
        <v>9</v>
      </c>
      <c r="F47">
        <v>15700</v>
      </c>
      <c r="N47" t="s">
        <v>33</v>
      </c>
      <c r="P47" t="s">
        <v>53</v>
      </c>
    </row>
    <row r="48" spans="1:16" x14ac:dyDescent="0.45">
      <c r="C48" t="s">
        <v>10</v>
      </c>
      <c r="F48">
        <f>3000-3000</f>
        <v>0</v>
      </c>
      <c r="N48">
        <v>7000</v>
      </c>
      <c r="P48">
        <v>2500</v>
      </c>
    </row>
    <row r="49" spans="3:16" x14ac:dyDescent="0.45">
      <c r="C49" t="s">
        <v>11</v>
      </c>
      <c r="F49">
        <f>3000+5000</f>
        <v>8000</v>
      </c>
      <c r="N49">
        <v>3000</v>
      </c>
      <c r="P49">
        <v>5000</v>
      </c>
    </row>
    <row r="50" spans="3:16" x14ac:dyDescent="0.45">
      <c r="C50" t="s">
        <v>12</v>
      </c>
      <c r="F50">
        <v>5000</v>
      </c>
      <c r="N50">
        <v>15000</v>
      </c>
      <c r="P50">
        <v>600</v>
      </c>
    </row>
    <row r="51" spans="3:16" x14ac:dyDescent="0.45">
      <c r="C51" t="s">
        <v>13</v>
      </c>
      <c r="G51">
        <v>5000</v>
      </c>
      <c r="P51">
        <v>500</v>
      </c>
    </row>
    <row r="52" spans="3:16" x14ac:dyDescent="0.45">
      <c r="C52" t="s">
        <v>14</v>
      </c>
      <c r="G52">
        <f>10000-2500</f>
        <v>7500</v>
      </c>
      <c r="P52">
        <v>100</v>
      </c>
    </row>
    <row r="53" spans="3:16" x14ac:dyDescent="0.45">
      <c r="C53" t="s">
        <v>15</v>
      </c>
      <c r="G53">
        <v>1000</v>
      </c>
      <c r="P53">
        <v>600</v>
      </c>
    </row>
    <row r="54" spans="3:16" x14ac:dyDescent="0.45">
      <c r="C54" t="s">
        <v>62</v>
      </c>
      <c r="G54">
        <f>1200-600-600</f>
        <v>0</v>
      </c>
      <c r="M54" t="s">
        <v>59</v>
      </c>
      <c r="N54">
        <f>SUM(N48:N51)</f>
        <v>25000</v>
      </c>
      <c r="P54">
        <f>SUM(P48:P53)</f>
        <v>9300</v>
      </c>
    </row>
    <row r="55" spans="3:16" x14ac:dyDescent="0.45">
      <c r="C55" t="s">
        <v>63</v>
      </c>
      <c r="G55">
        <v>250</v>
      </c>
      <c r="M55" t="s">
        <v>67</v>
      </c>
      <c r="N55">
        <f>N54-P54</f>
        <v>15700</v>
      </c>
    </row>
    <row r="56" spans="3:16" x14ac:dyDescent="0.45">
      <c r="C56" t="s">
        <v>16</v>
      </c>
      <c r="G56">
        <f>7000+15000</f>
        <v>22000</v>
      </c>
    </row>
    <row r="57" spans="3:16" x14ac:dyDescent="0.45">
      <c r="C57" t="s">
        <v>17</v>
      </c>
      <c r="F57">
        <v>2500</v>
      </c>
    </row>
    <row r="58" spans="3:16" x14ac:dyDescent="0.45">
      <c r="C58" t="s">
        <v>64</v>
      </c>
      <c r="F58">
        <v>250</v>
      </c>
    </row>
    <row r="59" spans="3:16" x14ac:dyDescent="0.45">
      <c r="C59" t="s">
        <v>61</v>
      </c>
      <c r="F59">
        <f>600+1200</f>
        <v>1800</v>
      </c>
    </row>
    <row r="60" spans="3:16" x14ac:dyDescent="0.45">
      <c r="C60" t="s">
        <v>18</v>
      </c>
      <c r="F60">
        <f>1200+100</f>
        <v>1300</v>
      </c>
    </row>
    <row r="61" spans="3:16" x14ac:dyDescent="0.45">
      <c r="C61" t="s">
        <v>66</v>
      </c>
      <c r="F61">
        <v>500</v>
      </c>
    </row>
    <row r="62" spans="3:16" x14ac:dyDescent="0.45">
      <c r="C62" t="s">
        <v>19</v>
      </c>
      <c r="F62">
        <v>700</v>
      </c>
    </row>
    <row r="63" spans="3:16" x14ac:dyDescent="0.45">
      <c r="C63" t="s">
        <v>59</v>
      </c>
      <c r="F63">
        <f>SUM(F47:F62)</f>
        <v>35750</v>
      </c>
      <c r="G63">
        <f>SUM(G47:G62)</f>
        <v>35750</v>
      </c>
    </row>
    <row r="65" spans="1:10" x14ac:dyDescent="0.45">
      <c r="A65">
        <v>3</v>
      </c>
      <c r="B65" t="s">
        <v>90</v>
      </c>
      <c r="H65" t="s">
        <v>94</v>
      </c>
    </row>
    <row r="66" spans="1:10" x14ac:dyDescent="0.45">
      <c r="B66" t="s">
        <v>91</v>
      </c>
      <c r="E66">
        <v>6790</v>
      </c>
      <c r="G66" t="s">
        <v>91</v>
      </c>
      <c r="J66">
        <v>5700</v>
      </c>
    </row>
    <row r="67" spans="1:10" x14ac:dyDescent="0.45">
      <c r="B67" t="s">
        <v>92</v>
      </c>
      <c r="E67">
        <v>2100</v>
      </c>
      <c r="G67" t="s">
        <v>96</v>
      </c>
      <c r="J67">
        <v>-400</v>
      </c>
    </row>
    <row r="68" spans="1:10" x14ac:dyDescent="0.45">
      <c r="B68" t="s">
        <v>93</v>
      </c>
      <c r="E68">
        <v>-1500</v>
      </c>
      <c r="G68" t="s">
        <v>97</v>
      </c>
      <c r="J68">
        <v>-600</v>
      </c>
    </row>
    <row r="69" spans="1:10" x14ac:dyDescent="0.45">
      <c r="G69" t="s">
        <v>98</v>
      </c>
      <c r="J69">
        <v>-1500</v>
      </c>
    </row>
    <row r="70" spans="1:10" x14ac:dyDescent="0.45">
      <c r="G70" t="s">
        <v>99</v>
      </c>
      <c r="J70">
        <v>50</v>
      </c>
    </row>
    <row r="71" spans="1:10" x14ac:dyDescent="0.45">
      <c r="G71" t="s">
        <v>100</v>
      </c>
      <c r="J71">
        <v>4200</v>
      </c>
    </row>
    <row r="72" spans="1:10" x14ac:dyDescent="0.45">
      <c r="G72" t="s">
        <v>101</v>
      </c>
      <c r="J72">
        <v>-60</v>
      </c>
    </row>
    <row r="73" spans="1:10" x14ac:dyDescent="0.45">
      <c r="B73" t="s">
        <v>102</v>
      </c>
      <c r="E73">
        <v>7390</v>
      </c>
      <c r="J73">
        <v>7390</v>
      </c>
    </row>
  </sheetData>
  <pageMargins left="0.7" right="0.7" top="0.75" bottom="0.75" header="0.3" footer="0.3"/>
  <pageSetup paperSize="9" orientation="portrait" r:id="rId1"/>
  <headerFooter>
    <oddHeader>&amp;C&amp;"Calibri"&amp;8 SMU Classification: Restricted&amp;1#</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Questions</vt:lpstr>
      <vt:lpstr>Answers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Pragati Parasrampuria</dc:creator>
  <cp:lastModifiedBy>Richard CROWLEY</cp:lastModifiedBy>
  <dcterms:created xsi:type="dcterms:W3CDTF">2019-09-06T02:16:04Z</dcterms:created>
  <dcterms:modified xsi:type="dcterms:W3CDTF">2019-09-09T10:11:37Z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51d41b-6b8e-4636-984f-012bff14ba18_Enabled">
    <vt:lpwstr>True</vt:lpwstr>
  </property>
  <property fmtid="{D5CDD505-2E9C-101B-9397-08002B2CF9AE}" pid="3" name="MSIP_Label_6951d41b-6b8e-4636-984f-012bff14ba18_SiteId">
    <vt:lpwstr>c98a79ca-5a9a-4791-a243-f06afd67464d</vt:lpwstr>
  </property>
  <property fmtid="{D5CDD505-2E9C-101B-9397-08002B2CF9AE}" pid="4" name="MSIP_Label_6951d41b-6b8e-4636-984f-012bff14ba18_Owner">
    <vt:lpwstr>rcrowley@smu.edu.sg</vt:lpwstr>
  </property>
  <property fmtid="{D5CDD505-2E9C-101B-9397-08002B2CF9AE}" pid="5" name="MSIP_Label_6951d41b-6b8e-4636-984f-012bff14ba18_SetDate">
    <vt:lpwstr>2019-09-09T10:11:02.6216565Z</vt:lpwstr>
  </property>
  <property fmtid="{D5CDD505-2E9C-101B-9397-08002B2CF9AE}" pid="6" name="MSIP_Label_6951d41b-6b8e-4636-984f-012bff14ba18_Name">
    <vt:lpwstr>Restricted</vt:lpwstr>
  </property>
  <property fmtid="{D5CDD505-2E9C-101B-9397-08002B2CF9AE}" pid="7" name="MSIP_Label_6951d41b-6b8e-4636-984f-012bff14ba18_Application">
    <vt:lpwstr>Microsoft Azure Information Protection</vt:lpwstr>
  </property>
  <property fmtid="{D5CDD505-2E9C-101B-9397-08002B2CF9AE}" pid="8" name="MSIP_Label_6951d41b-6b8e-4636-984f-012bff14ba18_Extended_MSFT_Method">
    <vt:lpwstr>Automatic</vt:lpwstr>
  </property>
  <property fmtid="{D5CDD505-2E9C-101B-9397-08002B2CF9AE}" pid="9" name="Sensitivity">
    <vt:lpwstr>Restricted</vt:lpwstr>
  </property>
</Properties>
</file>